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270" windowWidth="13005" windowHeight="15840" activeTab="3"/>
  </bookViews>
  <sheets>
    <sheet name="표지" sheetId="2" r:id="rId1"/>
    <sheet name="잔액" sheetId="3" r:id="rId2"/>
    <sheet name="세입(2020)" sheetId="7" r:id="rId3"/>
    <sheet name="세출 (2020)" sheetId="6" r:id="rId4"/>
    <sheet name="현금및예금" sheetId="5" r:id="rId5"/>
  </sheets>
  <calcPr calcId="145621"/>
</workbook>
</file>

<file path=xl/calcChain.xml><?xml version="1.0" encoding="utf-8"?>
<calcChain xmlns="http://schemas.openxmlformats.org/spreadsheetml/2006/main">
  <c r="H150" i="6" l="1"/>
  <c r="H148" i="6" l="1"/>
  <c r="H147" i="6"/>
  <c r="F148" i="6"/>
  <c r="F146" i="6"/>
  <c r="F10" i="5" l="1"/>
  <c r="E18" i="3"/>
  <c r="E16" i="3"/>
  <c r="H149" i="6"/>
  <c r="G149" i="6"/>
  <c r="F149" i="6"/>
  <c r="E149" i="6"/>
  <c r="H145" i="6"/>
  <c r="G145" i="6"/>
  <c r="F145" i="6"/>
  <c r="E145" i="6"/>
  <c r="H142" i="6"/>
  <c r="G142" i="6"/>
  <c r="F142" i="6"/>
  <c r="E142" i="6"/>
  <c r="H139" i="6"/>
  <c r="G139" i="6"/>
  <c r="F139" i="6"/>
  <c r="E139" i="6"/>
  <c r="H136" i="6"/>
  <c r="G136" i="6"/>
  <c r="F136" i="6"/>
  <c r="E136" i="6"/>
  <c r="H133" i="6"/>
  <c r="G133" i="6"/>
  <c r="F133" i="6"/>
  <c r="E133" i="6"/>
  <c r="H130" i="6"/>
  <c r="G130" i="6"/>
  <c r="F130" i="6"/>
  <c r="E130" i="6"/>
  <c r="H127" i="6"/>
  <c r="G127" i="6"/>
  <c r="F127" i="6"/>
  <c r="E127" i="6"/>
  <c r="H124" i="6"/>
  <c r="G124" i="6"/>
  <c r="F124" i="6"/>
  <c r="E124" i="6"/>
  <c r="H121" i="6"/>
  <c r="G121" i="6"/>
  <c r="F121" i="6"/>
  <c r="E121" i="6"/>
  <c r="H118" i="6"/>
  <c r="G118" i="6"/>
  <c r="F118" i="6"/>
  <c r="E118" i="6"/>
  <c r="H115" i="6"/>
  <c r="G115" i="6"/>
  <c r="F115" i="6"/>
  <c r="E115" i="6"/>
  <c r="H112" i="6"/>
  <c r="G112" i="6"/>
  <c r="F112" i="6"/>
  <c r="E112" i="6"/>
  <c r="H109" i="6"/>
  <c r="G109" i="6"/>
  <c r="F109" i="6"/>
  <c r="E109" i="6"/>
  <c r="H106" i="6"/>
  <c r="G106" i="6"/>
  <c r="F106" i="6"/>
  <c r="E106" i="6"/>
  <c r="H103" i="6"/>
  <c r="G103" i="6"/>
  <c r="F103" i="6"/>
  <c r="E103" i="6"/>
  <c r="H100" i="6"/>
  <c r="G100" i="6"/>
  <c r="F100" i="6"/>
  <c r="E100" i="6"/>
  <c r="H97" i="6"/>
  <c r="G97" i="6"/>
  <c r="F97" i="6"/>
  <c r="E97" i="6"/>
  <c r="H94" i="6"/>
  <c r="G94" i="6"/>
  <c r="F94" i="6"/>
  <c r="E94" i="6"/>
  <c r="H91" i="6"/>
  <c r="G91" i="6"/>
  <c r="F91" i="6"/>
  <c r="E91" i="6"/>
  <c r="H88" i="6"/>
  <c r="G88" i="6"/>
  <c r="F88" i="6"/>
  <c r="E88" i="6"/>
  <c r="H85" i="6"/>
  <c r="G85" i="6"/>
  <c r="F85" i="6"/>
  <c r="E85" i="6"/>
  <c r="H82" i="6"/>
  <c r="G82" i="6"/>
  <c r="F82" i="6"/>
  <c r="E82" i="6"/>
  <c r="H79" i="6"/>
  <c r="G79" i="6"/>
  <c r="F79" i="6"/>
  <c r="E79" i="6"/>
  <c r="H76" i="6"/>
  <c r="G76" i="6"/>
  <c r="F76" i="6"/>
  <c r="E76" i="6"/>
  <c r="H73" i="6"/>
  <c r="G73" i="6"/>
  <c r="F73" i="6"/>
  <c r="E73" i="6"/>
  <c r="H70" i="6"/>
  <c r="G70" i="6"/>
  <c r="F70" i="6"/>
  <c r="E70" i="6"/>
  <c r="H67" i="6"/>
  <c r="G67" i="6"/>
  <c r="F67" i="6"/>
  <c r="E67" i="6"/>
  <c r="H64" i="6"/>
  <c r="G64" i="6"/>
  <c r="F64" i="6"/>
  <c r="E64" i="6"/>
  <c r="H61" i="6"/>
  <c r="G61" i="6"/>
  <c r="F61" i="6"/>
  <c r="E61" i="6"/>
  <c r="H58" i="6"/>
  <c r="G58" i="6"/>
  <c r="F58" i="6"/>
  <c r="E58" i="6"/>
  <c r="H55" i="6"/>
  <c r="G55" i="6"/>
  <c r="F55" i="6"/>
  <c r="E55" i="6"/>
  <c r="H52" i="6"/>
  <c r="G52" i="6"/>
  <c r="F52" i="6"/>
  <c r="E52" i="6"/>
  <c r="H49" i="6"/>
  <c r="G49" i="6"/>
  <c r="F49" i="6"/>
  <c r="E49" i="6"/>
  <c r="H46" i="6"/>
  <c r="G46" i="6"/>
  <c r="F46" i="6"/>
  <c r="E46" i="6"/>
  <c r="H43" i="6"/>
  <c r="G43" i="6"/>
  <c r="F43" i="6"/>
  <c r="E43" i="6"/>
  <c r="H40" i="6"/>
  <c r="G40" i="6"/>
  <c r="F40" i="6"/>
  <c r="E40" i="6"/>
  <c r="H37" i="6"/>
  <c r="G37" i="6"/>
  <c r="F37" i="6"/>
  <c r="E37" i="6"/>
  <c r="H34" i="6"/>
  <c r="G34" i="6"/>
  <c r="F34" i="6"/>
  <c r="E34" i="6"/>
  <c r="H31" i="6"/>
  <c r="G31" i="6"/>
  <c r="F31" i="6"/>
  <c r="E31" i="6"/>
  <c r="H28" i="6"/>
  <c r="G28" i="6"/>
  <c r="F28" i="6"/>
  <c r="E28" i="6"/>
  <c r="H25" i="6"/>
  <c r="G25" i="6"/>
  <c r="F25" i="6"/>
  <c r="E25" i="6"/>
  <c r="H22" i="6"/>
  <c r="G22" i="6"/>
  <c r="F22" i="6"/>
  <c r="E22" i="6"/>
  <c r="H19" i="6"/>
  <c r="G19" i="6"/>
  <c r="F19" i="6"/>
  <c r="E19" i="6"/>
  <c r="H16" i="6"/>
  <c r="G16" i="6"/>
  <c r="F16" i="6"/>
  <c r="E16" i="6"/>
  <c r="H13" i="6"/>
  <c r="G13" i="6"/>
  <c r="F13" i="6"/>
  <c r="E13" i="6"/>
  <c r="H10" i="6"/>
  <c r="G10" i="6"/>
  <c r="F10" i="6"/>
  <c r="E10" i="6"/>
  <c r="H7" i="6"/>
  <c r="G7" i="6"/>
  <c r="F7" i="6"/>
  <c r="E7" i="6"/>
  <c r="E20" i="3" l="1"/>
  <c r="F22" i="3" s="1"/>
</calcChain>
</file>

<file path=xl/sharedStrings.xml><?xml version="1.0" encoding="utf-8"?>
<sst xmlns="http://schemas.openxmlformats.org/spreadsheetml/2006/main" count="351" uniqueCount="102">
  <si>
    <t>과목</t>
  </si>
  <si>
    <t>구분</t>
  </si>
  <si>
    <t>정부보조</t>
  </si>
  <si>
    <t>시설부담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</si>
  <si>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</si>
  <si>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</si>
  <si>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</si>
  <si>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</si>
  <si>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</si>
  <si>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</si>
  <si>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</si>
  <si>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</si>
  <si>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시군구보조금</t>
  </si>
  <si>
    <t>보조금수입</t>
  </si>
  <si>
    <t>장기요양급여수입</t>
  </si>
  <si>
    <t>요양급여수입</t>
  </si>
  <si>
    <t>법인전입금</t>
  </si>
  <si>
    <t>법인전입금(후원금)</t>
  </si>
  <si>
    <t>전입금</t>
  </si>
  <si>
    <t>전년도이월금</t>
  </si>
  <si>
    <t>이월금</t>
  </si>
  <si>
    <t>불용품매각대</t>
  </si>
  <si>
    <t>기타예금이자수입</t>
  </si>
  <si>
    <t>기타잡수입</t>
  </si>
  <si>
    <t>잡수입</t>
  </si>
  <si>
    <t>총합계</t>
  </si>
  <si>
    <t>온누리노인요양원 세입결산서</t>
    <phoneticPr fontId="3" type="noConversion"/>
  </si>
  <si>
    <t>(단위 : 원)</t>
    <phoneticPr fontId="3" type="noConversion"/>
  </si>
  <si>
    <r>
      <t xml:space="preserve">사회복지법인효마을 </t>
    </r>
    <r>
      <rPr>
        <b/>
        <sz val="20"/>
        <color theme="1"/>
        <rFont val="굴림체"/>
        <family val="3"/>
        <charset val="129"/>
      </rPr>
      <t>온누리노인요양원</t>
    </r>
    <phoneticPr fontId="3" type="noConversion"/>
  </si>
  <si>
    <t xml:space="preserve">세입총액 : </t>
    <phoneticPr fontId="3" type="noConversion"/>
  </si>
  <si>
    <t>세출총액 :</t>
    <phoneticPr fontId="3" type="noConversion"/>
  </si>
  <si>
    <t>잔      액 :</t>
    <phoneticPr fontId="3" type="noConversion"/>
  </si>
  <si>
    <t>보조금</t>
  </si>
  <si>
    <t>급여</t>
  </si>
  <si>
    <t>일용잡급</t>
  </si>
  <si>
    <t>퇴직금 및 퇴직적립금</t>
  </si>
  <si>
    <t>사회보험부담금</t>
  </si>
  <si>
    <t>인건비</t>
  </si>
  <si>
    <t>기관운영비</t>
  </si>
  <si>
    <t>직책보조비</t>
  </si>
  <si>
    <t>회의비</t>
  </si>
  <si>
    <t>여비</t>
  </si>
  <si>
    <t>수용비 및 수수료</t>
  </si>
  <si>
    <t>차량비</t>
  </si>
  <si>
    <t>기타운영비</t>
  </si>
  <si>
    <t>운영비</t>
  </si>
  <si>
    <t>사무비</t>
  </si>
  <si>
    <t>시설비</t>
  </si>
  <si>
    <t>자산취득비</t>
  </si>
  <si>
    <t>시설장비유지비</t>
  </si>
  <si>
    <t>생계비</t>
  </si>
  <si>
    <t>수용기관경비</t>
  </si>
  <si>
    <t>의료비</t>
  </si>
  <si>
    <t>장의비</t>
  </si>
  <si>
    <t>사업비</t>
  </si>
  <si>
    <t>법인회계전출금</t>
  </si>
  <si>
    <t>전출금</t>
  </si>
  <si>
    <t>잡지출</t>
  </si>
  <si>
    <t>운영충당적립금</t>
  </si>
  <si>
    <t>현금 및 예금명세서</t>
    <phoneticPr fontId="3" type="noConversion"/>
  </si>
  <si>
    <t>예금종류</t>
  </si>
  <si>
    <t>예치은행</t>
  </si>
  <si>
    <t>계좌번호</t>
  </si>
  <si>
    <t>전년도이월액</t>
  </si>
  <si>
    <t>현재잔액</t>
  </si>
  <si>
    <t>비고</t>
  </si>
  <si>
    <t>예금</t>
  </si>
  <si>
    <t>보통예금</t>
  </si>
  <si>
    <t>농협-본인부담금</t>
  </si>
  <si>
    <t>농협-지출통장</t>
  </si>
  <si>
    <t>보조금-하나은행</t>
  </si>
  <si>
    <t>예비비</t>
  </si>
  <si>
    <t>예비비 및 기타</t>
  </si>
  <si>
    <t>상환금</t>
  </si>
  <si>
    <t>이자지불금</t>
  </si>
  <si>
    <t>프로그램 사업비</t>
  </si>
  <si>
    <t>공공요금 및 각종 세금공과금</t>
  </si>
  <si>
    <t>각종수당</t>
  </si>
  <si>
    <t>직원식재료수입</t>
  </si>
  <si>
    <t>전년도이월금(식재료비)</t>
  </si>
  <si>
    <t>가산금 수입</t>
  </si>
  <si>
    <t>입소자(이용자)부담금수입</t>
  </si>
  <si>
    <t>입소(이용)비용수입</t>
  </si>
  <si>
    <t>식재료비수입</t>
  </si>
  <si>
    <t>본인부담금수입</t>
  </si>
  <si>
    <t>45301751021498</t>
  </si>
  <si>
    <t>45301751021517</t>
  </si>
  <si>
    <t>62591000904504</t>
  </si>
  <si>
    <t/>
  </si>
  <si>
    <t>업무추진비</t>
  </si>
  <si>
    <t>재산조성비</t>
  </si>
  <si>
    <t>부채상환금</t>
  </si>
  <si>
    <t>시설환경 개선준비금</t>
  </si>
  <si>
    <t>운영충당적립금 및 환경개선부담금</t>
  </si>
  <si>
    <t>적립금 및 준비금</t>
  </si>
  <si>
    <t>반환금</t>
  </si>
  <si>
    <t>농협(12:단위농협)</t>
  </si>
  <si>
    <t>보조금-하나은행</t>
    <phoneticPr fontId="3" type="noConversion"/>
  </si>
  <si>
    <t>2020년도 세입 세출 결산서</t>
    <phoneticPr fontId="3" type="noConversion"/>
  </si>
  <si>
    <t>2020년 12월 31일현재</t>
    <phoneticPr fontId="3" type="noConversion"/>
  </si>
  <si>
    <t>(2020.01.01~2020.12.31)</t>
    <phoneticPr fontId="3" type="noConversion"/>
  </si>
  <si>
    <t>과목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</si>
</sst>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_-&quot; &quot;\ #,##0_-;&quot;△&quot;\ #,##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5"/>
      <color theme="1"/>
      <name val="새굴림"/>
      <family val="1"/>
      <charset val="129"/>
    </font>
    <font>
      <b/>
      <sz val="20"/>
      <color theme="1"/>
      <name val="새굴림"/>
      <family val="1"/>
      <charset val="129"/>
    </font>
    <font>
      <b/>
      <sz val="15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5"/>
      <color rgb="FF286892"/>
      <name val="굴림"/>
      <family val="3"/>
      <charset val="129"/>
    </font>
    <font>
      <b/>
      <sz val="15"/>
      <color theme="3"/>
      <name val="굴림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b/>
      <sz val="9"/>
      <name val="굴림"/>
      <family val="3"/>
      <charset val="129"/>
    </font>
    <font>
      <b/>
      <sz val="18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theme="1"/>
      <name val="굴림체"/>
      <family val="3"/>
      <charset val="129"/>
    </font>
    <font>
      <b/>
      <sz val="9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shrinkToFit="1"/>
    </xf>
    <xf numFmtId="177" fontId="14" fillId="0" borderId="0" xfId="0" applyNumberFormat="1" applyFont="1" applyFill="1" applyAlignment="1">
      <alignment vertical="center" shrinkToFit="1"/>
    </xf>
    <xf numFmtId="177" fontId="14" fillId="0" borderId="0" xfId="0" applyNumberFormat="1" applyFont="1" applyFill="1">
      <alignment vertical="center"/>
    </xf>
    <xf numFmtId="177" fontId="14" fillId="0" borderId="0" xfId="0" applyNumberFormat="1" applyFont="1" applyFill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77" fontId="15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1" fillId="0" borderId="6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center" vertical="center" wrapText="1"/>
    </xf>
    <xf numFmtId="176" fontId="20" fillId="0" borderId="6" xfId="0" applyNumberFormat="1" applyFont="1" applyFill="1" applyBorder="1" applyAlignment="1">
      <alignment horizontal="right" vertical="center" wrapText="1"/>
    </xf>
    <xf numFmtId="177" fontId="19" fillId="0" borderId="6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 wrapText="1"/>
    </xf>
    <xf numFmtId="41" fontId="13" fillId="0" borderId="0" xfId="1" applyFont="1" applyAlignment="1">
      <alignment horizontal="right" vertical="center" wrapText="1"/>
    </xf>
    <xf numFmtId="176" fontId="11" fillId="0" borderId="0" xfId="0" applyNumberFormat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7" fillId="0" borderId="0" xfId="0" quotePrefix="1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7"/>
  <sheetViews>
    <sheetView view="pageBreakPreview" topLeftCell="A14" zoomScaleNormal="100" zoomScaleSheetLayoutView="100" workbookViewId="0">
      <selection activeCell="A12" sqref="A12"/>
    </sheetView>
  </sheetViews>
  <sheetFormatPr defaultRowHeight="16.5" x14ac:dyDescent="0.3"/>
  <sheetData>
    <row r="7" spans="1:8" ht="16.5" customHeight="1" x14ac:dyDescent="0.3">
      <c r="A7" s="49" t="s">
        <v>98</v>
      </c>
      <c r="B7" s="49"/>
      <c r="C7" s="49"/>
      <c r="D7" s="49"/>
      <c r="E7" s="49"/>
      <c r="F7" s="49"/>
      <c r="G7" s="49"/>
      <c r="H7" s="49"/>
    </row>
    <row r="8" spans="1:8" ht="16.5" customHeight="1" x14ac:dyDescent="0.3">
      <c r="A8" s="49"/>
      <c r="B8" s="49"/>
      <c r="C8" s="49"/>
      <c r="D8" s="49"/>
      <c r="E8" s="49"/>
      <c r="F8" s="49"/>
      <c r="G8" s="49"/>
      <c r="H8" s="49"/>
    </row>
    <row r="9" spans="1:8" ht="16.5" customHeight="1" x14ac:dyDescent="0.3">
      <c r="A9" s="49"/>
      <c r="B9" s="49"/>
      <c r="C9" s="49"/>
      <c r="D9" s="49"/>
      <c r="E9" s="49"/>
      <c r="F9" s="49"/>
      <c r="G9" s="49"/>
      <c r="H9" s="49"/>
    </row>
    <row r="10" spans="1:8" ht="16.5" customHeight="1" x14ac:dyDescent="0.3">
      <c r="A10" s="49"/>
      <c r="B10" s="49"/>
      <c r="C10" s="49"/>
      <c r="D10" s="49"/>
      <c r="E10" s="49"/>
      <c r="F10" s="49"/>
      <c r="G10" s="49"/>
      <c r="H10" s="49"/>
    </row>
    <row r="11" spans="1:8" ht="16.5" customHeight="1" x14ac:dyDescent="0.3">
      <c r="A11" s="49"/>
      <c r="B11" s="49"/>
      <c r="C11" s="49"/>
      <c r="D11" s="49"/>
      <c r="E11" s="49"/>
      <c r="F11" s="49"/>
      <c r="G11" s="49"/>
      <c r="H11" s="49"/>
    </row>
    <row r="12" spans="1:8" ht="16.5" customHeight="1" x14ac:dyDescent="0.3">
      <c r="A12" s="1"/>
      <c r="B12" s="1"/>
      <c r="C12" s="1"/>
      <c r="D12" s="1"/>
      <c r="E12" s="1"/>
      <c r="F12" s="1"/>
      <c r="G12" s="1"/>
      <c r="H12" s="1"/>
    </row>
    <row r="37" spans="1:8" ht="25.5" x14ac:dyDescent="0.3">
      <c r="A37" s="50" t="s">
        <v>28</v>
      </c>
      <c r="B37" s="50"/>
      <c r="C37" s="50"/>
      <c r="D37" s="50"/>
      <c r="E37" s="50"/>
      <c r="F37" s="50"/>
      <c r="G37" s="50"/>
      <c r="H37" s="50"/>
    </row>
  </sheetData>
  <mergeCells count="2">
    <mergeCell ref="A7:H11"/>
    <mergeCell ref="A37:H37"/>
  </mergeCells>
  <phoneticPr fontId="3" type="noConversion"/>
  <pageMargins left="1.1023622047244095" right="0.70866141732283472" top="0.74803149606299213" bottom="0.74803149606299213" header="0.31496062992125984" footer="0.31496062992125984"/>
  <pageSetup paperSize="9" firstPageNumber="7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5"/>
  <sheetViews>
    <sheetView view="pageBreakPreview" zoomScaleNormal="100" zoomScaleSheetLayoutView="100" workbookViewId="0">
      <selection activeCell="F23" sqref="F23"/>
    </sheetView>
  </sheetViews>
  <sheetFormatPr defaultRowHeight="16.5" x14ac:dyDescent="0.3"/>
  <cols>
    <col min="3" max="3" width="8.75" customWidth="1"/>
    <col min="4" max="4" width="7.5" customWidth="1"/>
    <col min="6" max="6" width="11.875" bestFit="1" customWidth="1"/>
  </cols>
  <sheetData>
    <row r="7" spans="1:9" ht="16.5" customHeight="1" x14ac:dyDescent="0.3">
      <c r="A7" s="49" t="s">
        <v>98</v>
      </c>
      <c r="B7" s="49"/>
      <c r="C7" s="49"/>
      <c r="D7" s="49"/>
      <c r="E7" s="49"/>
      <c r="F7" s="49"/>
      <c r="G7" s="49"/>
      <c r="H7" s="49"/>
      <c r="I7" s="49"/>
    </row>
    <row r="8" spans="1:9" ht="16.5" customHeight="1" x14ac:dyDescent="0.3">
      <c r="A8" s="49"/>
      <c r="B8" s="49"/>
      <c r="C8" s="49"/>
      <c r="D8" s="49"/>
      <c r="E8" s="49"/>
      <c r="F8" s="49"/>
      <c r="G8" s="49"/>
      <c r="H8" s="49"/>
      <c r="I8" s="49"/>
    </row>
    <row r="9" spans="1:9" ht="16.5" customHeight="1" x14ac:dyDescent="0.3">
      <c r="A9" s="49"/>
      <c r="B9" s="49"/>
      <c r="C9" s="49"/>
      <c r="D9" s="49"/>
      <c r="E9" s="49"/>
      <c r="F9" s="49"/>
      <c r="G9" s="49"/>
      <c r="H9" s="49"/>
      <c r="I9" s="49"/>
    </row>
    <row r="10" spans="1:9" ht="16.5" customHeight="1" x14ac:dyDescent="0.3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</row>
    <row r="16" spans="1:9" ht="24" x14ac:dyDescent="0.3">
      <c r="C16" s="2" t="s">
        <v>29</v>
      </c>
      <c r="E16" s="51">
        <f>'세입(2020)'!H81</f>
        <v>1864752606</v>
      </c>
      <c r="F16" s="51"/>
      <c r="G16" s="51"/>
    </row>
    <row r="17" spans="2:7" ht="24" x14ac:dyDescent="0.3">
      <c r="B17" s="2"/>
      <c r="C17" s="2"/>
      <c r="D17" s="2"/>
      <c r="E17" s="2"/>
    </row>
    <row r="18" spans="2:7" ht="24" x14ac:dyDescent="0.3">
      <c r="C18" s="2" t="s">
        <v>30</v>
      </c>
      <c r="E18" s="52">
        <f>'세출 (2020)'!H148</f>
        <v>1864752606</v>
      </c>
      <c r="F18" s="52"/>
      <c r="G18" s="52"/>
    </row>
    <row r="19" spans="2:7" ht="24" x14ac:dyDescent="0.3">
      <c r="B19" s="2"/>
      <c r="C19" s="2"/>
      <c r="D19" s="2"/>
      <c r="E19" s="2"/>
    </row>
    <row r="20" spans="2:7" ht="24" x14ac:dyDescent="0.3">
      <c r="C20" s="2" t="s">
        <v>31</v>
      </c>
      <c r="E20" s="53">
        <f>E16-E18</f>
        <v>0</v>
      </c>
      <c r="F20" s="53"/>
      <c r="G20" s="53"/>
    </row>
    <row r="21" spans="2:7" x14ac:dyDescent="0.3">
      <c r="F21" s="54"/>
      <c r="G21" s="54"/>
    </row>
    <row r="22" spans="2:7" x14ac:dyDescent="0.3">
      <c r="F22" s="55">
        <f>E20+E18</f>
        <v>1864752606</v>
      </c>
      <c r="G22" s="56"/>
    </row>
    <row r="35" spans="1:9" ht="25.5" x14ac:dyDescent="0.3">
      <c r="A35" s="50" t="s">
        <v>28</v>
      </c>
      <c r="B35" s="50"/>
      <c r="C35" s="50"/>
      <c r="D35" s="50"/>
      <c r="E35" s="50"/>
      <c r="F35" s="50"/>
      <c r="G35" s="50"/>
      <c r="H35" s="50"/>
      <c r="I35" s="50"/>
    </row>
  </sheetData>
  <mergeCells count="7">
    <mergeCell ref="A7:I11"/>
    <mergeCell ref="E16:G16"/>
    <mergeCell ref="E18:G18"/>
    <mergeCell ref="E20:G20"/>
    <mergeCell ref="A35:I35"/>
    <mergeCell ref="F21:G21"/>
    <mergeCell ref="F22:G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7" firstPageNumber="8" orientation="portrait" useFirstPageNumber="1" horizontalDpi="4294967293" verticalDpi="4294967293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66" workbookViewId="0">
      <selection activeCell="H90" sqref="H90"/>
    </sheetView>
  </sheetViews>
  <sheetFormatPr defaultRowHeight="16.5" x14ac:dyDescent="0.3"/>
  <cols>
    <col min="1" max="2" width="9.625" style="14" customWidth="1"/>
    <col min="3" max="3" width="12.625" style="14" customWidth="1"/>
    <col min="4" max="4" width="4.75" style="10" bestFit="1" customWidth="1"/>
    <col min="5" max="5" width="13" style="10" bestFit="1" customWidth="1"/>
    <col min="6" max="6" width="15" style="10" bestFit="1" customWidth="1"/>
    <col min="7" max="7" width="14" style="10" bestFit="1" customWidth="1"/>
    <col min="8" max="8" width="15" style="10" bestFit="1" customWidth="1"/>
    <col min="9" max="16384" width="9" style="10"/>
  </cols>
  <sheetData>
    <row r="1" spans="1:8" s="3" customFormat="1" ht="26.25" customHeight="1" x14ac:dyDescent="0.3">
      <c r="A1" s="64" t="s">
        <v>26</v>
      </c>
      <c r="B1" s="64"/>
      <c r="C1" s="64"/>
      <c r="D1" s="64"/>
      <c r="E1" s="64"/>
      <c r="F1" s="64"/>
      <c r="G1" s="64"/>
      <c r="H1" s="64"/>
    </row>
    <row r="2" spans="1:8" s="3" customFormat="1" ht="13.5" x14ac:dyDescent="0.3">
      <c r="A2" s="63" t="s">
        <v>100</v>
      </c>
      <c r="B2" s="63"/>
      <c r="C2" s="63"/>
      <c r="E2" s="6"/>
      <c r="F2" s="6"/>
      <c r="G2" s="6"/>
      <c r="H2" s="9" t="s">
        <v>27</v>
      </c>
    </row>
    <row r="3" spans="1:8" x14ac:dyDescent="0.3">
      <c r="A3" s="67" t="s">
        <v>101</v>
      </c>
      <c r="B3" s="68"/>
      <c r="C3" s="68"/>
      <c r="D3" s="65" t="s">
        <v>1</v>
      </c>
      <c r="E3" s="65" t="s">
        <v>2</v>
      </c>
      <c r="F3" s="65" t="s">
        <v>3</v>
      </c>
      <c r="G3" s="65" t="s">
        <v>4</v>
      </c>
      <c r="H3" s="65" t="s">
        <v>5</v>
      </c>
    </row>
    <row r="4" spans="1:8" x14ac:dyDescent="0.3">
      <c r="A4" s="28" t="s">
        <v>6</v>
      </c>
      <c r="B4" s="28" t="s">
        <v>7</v>
      </c>
      <c r="C4" s="28" t="s">
        <v>8</v>
      </c>
      <c r="D4" s="66"/>
      <c r="E4" s="66"/>
      <c r="F4" s="66"/>
      <c r="G4" s="66"/>
      <c r="H4" s="66"/>
    </row>
    <row r="5" spans="1:8" ht="16.5" customHeight="1" x14ac:dyDescent="0.3">
      <c r="A5" s="60" t="s">
        <v>81</v>
      </c>
      <c r="B5" s="60" t="s">
        <v>82</v>
      </c>
      <c r="C5" s="57" t="s">
        <v>84</v>
      </c>
      <c r="D5" s="22" t="s">
        <v>9</v>
      </c>
      <c r="E5" s="26">
        <v>0</v>
      </c>
      <c r="F5" s="26">
        <v>141997000</v>
      </c>
      <c r="G5" s="26">
        <v>0</v>
      </c>
      <c r="H5" s="26">
        <v>141997000</v>
      </c>
    </row>
    <row r="6" spans="1:8" x14ac:dyDescent="0.3">
      <c r="A6" s="61"/>
      <c r="B6" s="61"/>
      <c r="C6" s="58"/>
      <c r="D6" s="23" t="s">
        <v>10</v>
      </c>
      <c r="E6" s="27">
        <v>0</v>
      </c>
      <c r="F6" s="27">
        <v>140241130</v>
      </c>
      <c r="G6" s="27">
        <v>0</v>
      </c>
      <c r="H6" s="27">
        <v>140241130</v>
      </c>
    </row>
    <row r="7" spans="1:8" x14ac:dyDescent="0.3">
      <c r="A7" s="61"/>
      <c r="B7" s="61"/>
      <c r="C7" s="59"/>
      <c r="D7" s="23" t="s">
        <v>11</v>
      </c>
      <c r="E7" s="25">
        <v>0</v>
      </c>
      <c r="F7" s="25">
        <v>-1755870</v>
      </c>
      <c r="G7" s="25">
        <v>0</v>
      </c>
      <c r="H7" s="25">
        <v>-1755870</v>
      </c>
    </row>
    <row r="8" spans="1:8" x14ac:dyDescent="0.3">
      <c r="A8" s="61"/>
      <c r="B8" s="61"/>
      <c r="C8" s="57" t="s">
        <v>83</v>
      </c>
      <c r="D8" s="23" t="s">
        <v>9</v>
      </c>
      <c r="E8" s="27">
        <v>0</v>
      </c>
      <c r="F8" s="27">
        <v>105714000</v>
      </c>
      <c r="G8" s="27">
        <v>0</v>
      </c>
      <c r="H8" s="27">
        <v>105714000</v>
      </c>
    </row>
    <row r="9" spans="1:8" x14ac:dyDescent="0.3">
      <c r="A9" s="61"/>
      <c r="B9" s="61"/>
      <c r="C9" s="58"/>
      <c r="D9" s="23" t="s">
        <v>10</v>
      </c>
      <c r="E9" s="27">
        <v>0</v>
      </c>
      <c r="F9" s="27">
        <v>101304050</v>
      </c>
      <c r="G9" s="27">
        <v>0</v>
      </c>
      <c r="H9" s="27">
        <v>101304050</v>
      </c>
    </row>
    <row r="10" spans="1:8" x14ac:dyDescent="0.3">
      <c r="A10" s="61"/>
      <c r="B10" s="61"/>
      <c r="C10" s="59"/>
      <c r="D10" s="23" t="s">
        <v>11</v>
      </c>
      <c r="E10" s="25">
        <v>0</v>
      </c>
      <c r="F10" s="25">
        <v>-4409950</v>
      </c>
      <c r="G10" s="25">
        <v>0</v>
      </c>
      <c r="H10" s="25">
        <v>-4409950</v>
      </c>
    </row>
    <row r="11" spans="1:8" x14ac:dyDescent="0.3">
      <c r="A11" s="61"/>
      <c r="B11" s="61"/>
      <c r="C11" s="57"/>
      <c r="D11" s="23" t="s">
        <v>9</v>
      </c>
      <c r="E11" s="27">
        <v>0</v>
      </c>
      <c r="F11" s="27">
        <v>247711000</v>
      </c>
      <c r="G11" s="27">
        <v>0</v>
      </c>
      <c r="H11" s="27">
        <v>247711000</v>
      </c>
    </row>
    <row r="12" spans="1:8" x14ac:dyDescent="0.3">
      <c r="A12" s="61"/>
      <c r="B12" s="61"/>
      <c r="C12" s="58"/>
      <c r="D12" s="23" t="s">
        <v>10</v>
      </c>
      <c r="E12" s="27">
        <v>0</v>
      </c>
      <c r="F12" s="27">
        <v>241545180</v>
      </c>
      <c r="G12" s="27">
        <v>0</v>
      </c>
      <c r="H12" s="27">
        <v>241545180</v>
      </c>
    </row>
    <row r="13" spans="1:8" x14ac:dyDescent="0.3">
      <c r="A13" s="61"/>
      <c r="B13" s="61"/>
      <c r="C13" s="59"/>
      <c r="D13" s="23" t="s">
        <v>11</v>
      </c>
      <c r="E13" s="25">
        <v>0</v>
      </c>
      <c r="F13" s="25">
        <v>-6165820</v>
      </c>
      <c r="G13" s="25">
        <v>0</v>
      </c>
      <c r="H13" s="25">
        <v>-6165820</v>
      </c>
    </row>
    <row r="14" spans="1:8" x14ac:dyDescent="0.3">
      <c r="A14" s="61"/>
      <c r="B14" s="61"/>
      <c r="C14" s="57"/>
      <c r="D14" s="23" t="s">
        <v>9</v>
      </c>
      <c r="E14" s="27">
        <v>0</v>
      </c>
      <c r="F14" s="27">
        <v>247711000</v>
      </c>
      <c r="G14" s="27">
        <v>0</v>
      </c>
      <c r="H14" s="27">
        <v>247711000</v>
      </c>
    </row>
    <row r="15" spans="1:8" x14ac:dyDescent="0.3">
      <c r="A15" s="61"/>
      <c r="B15" s="61"/>
      <c r="C15" s="58"/>
      <c r="D15" s="23" t="s">
        <v>10</v>
      </c>
      <c r="E15" s="27">
        <v>0</v>
      </c>
      <c r="F15" s="27">
        <v>241545180</v>
      </c>
      <c r="G15" s="27">
        <v>0</v>
      </c>
      <c r="H15" s="27">
        <v>241545180</v>
      </c>
    </row>
    <row r="16" spans="1:8" x14ac:dyDescent="0.3">
      <c r="A16" s="62"/>
      <c r="B16" s="62"/>
      <c r="C16" s="59"/>
      <c r="D16" s="23" t="s">
        <v>11</v>
      </c>
      <c r="E16" s="25">
        <v>0</v>
      </c>
      <c r="F16" s="25">
        <v>-6165820</v>
      </c>
      <c r="G16" s="25">
        <v>0</v>
      </c>
      <c r="H16" s="25">
        <v>-6165820</v>
      </c>
    </row>
    <row r="17" spans="1:8" x14ac:dyDescent="0.3">
      <c r="A17" s="60" t="s">
        <v>13</v>
      </c>
      <c r="B17" s="60" t="s">
        <v>13</v>
      </c>
      <c r="C17" s="57" t="s">
        <v>12</v>
      </c>
      <c r="D17" s="23" t="s">
        <v>9</v>
      </c>
      <c r="E17" s="27">
        <v>43543000</v>
      </c>
      <c r="F17" s="27">
        <v>0</v>
      </c>
      <c r="G17" s="27">
        <v>0</v>
      </c>
      <c r="H17" s="27">
        <v>43543000</v>
      </c>
    </row>
    <row r="18" spans="1:8" x14ac:dyDescent="0.3">
      <c r="A18" s="61"/>
      <c r="B18" s="61"/>
      <c r="C18" s="58"/>
      <c r="D18" s="23" t="s">
        <v>10</v>
      </c>
      <c r="E18" s="27">
        <v>38742910</v>
      </c>
      <c r="F18" s="27">
        <v>0</v>
      </c>
      <c r="G18" s="27">
        <v>0</v>
      </c>
      <c r="H18" s="27">
        <v>38742910</v>
      </c>
    </row>
    <row r="19" spans="1:8" x14ac:dyDescent="0.3">
      <c r="A19" s="61"/>
      <c r="B19" s="61"/>
      <c r="C19" s="59"/>
      <c r="D19" s="23" t="s">
        <v>11</v>
      </c>
      <c r="E19" s="25">
        <v>-4800090</v>
      </c>
      <c r="F19" s="25">
        <v>0</v>
      </c>
      <c r="G19" s="25">
        <v>0</v>
      </c>
      <c r="H19" s="25">
        <v>-4800090</v>
      </c>
    </row>
    <row r="20" spans="1:8" x14ac:dyDescent="0.3">
      <c r="A20" s="61"/>
      <c r="B20" s="61"/>
      <c r="C20" s="57"/>
      <c r="D20" s="23" t="s">
        <v>9</v>
      </c>
      <c r="E20" s="27">
        <v>43543000</v>
      </c>
      <c r="F20" s="27">
        <v>0</v>
      </c>
      <c r="G20" s="27">
        <v>0</v>
      </c>
      <c r="H20" s="27">
        <v>43543000</v>
      </c>
    </row>
    <row r="21" spans="1:8" x14ac:dyDescent="0.3">
      <c r="A21" s="61"/>
      <c r="B21" s="61"/>
      <c r="C21" s="58"/>
      <c r="D21" s="23" t="s">
        <v>10</v>
      </c>
      <c r="E21" s="27">
        <v>38742910</v>
      </c>
      <c r="F21" s="27">
        <v>0</v>
      </c>
      <c r="G21" s="27">
        <v>0</v>
      </c>
      <c r="H21" s="27">
        <v>38742910</v>
      </c>
    </row>
    <row r="22" spans="1:8" x14ac:dyDescent="0.3">
      <c r="A22" s="61"/>
      <c r="B22" s="61"/>
      <c r="C22" s="59"/>
      <c r="D22" s="23" t="s">
        <v>11</v>
      </c>
      <c r="E22" s="25">
        <v>-4800090</v>
      </c>
      <c r="F22" s="25">
        <v>0</v>
      </c>
      <c r="G22" s="25">
        <v>0</v>
      </c>
      <c r="H22" s="25">
        <v>-4800090</v>
      </c>
    </row>
    <row r="23" spans="1:8" x14ac:dyDescent="0.3">
      <c r="A23" s="61"/>
      <c r="B23" s="61"/>
      <c r="C23" s="57"/>
      <c r="D23" s="23" t="s">
        <v>9</v>
      </c>
      <c r="E23" s="27">
        <v>43543000</v>
      </c>
      <c r="F23" s="27">
        <v>0</v>
      </c>
      <c r="G23" s="27">
        <v>0</v>
      </c>
      <c r="H23" s="27">
        <v>43543000</v>
      </c>
    </row>
    <row r="24" spans="1:8" x14ac:dyDescent="0.3">
      <c r="A24" s="61"/>
      <c r="B24" s="61"/>
      <c r="C24" s="58"/>
      <c r="D24" s="23" t="s">
        <v>10</v>
      </c>
      <c r="E24" s="27">
        <v>38742910</v>
      </c>
      <c r="F24" s="27">
        <v>0</v>
      </c>
      <c r="G24" s="27">
        <v>0</v>
      </c>
      <c r="H24" s="27">
        <v>38742910</v>
      </c>
    </row>
    <row r="25" spans="1:8" x14ac:dyDescent="0.3">
      <c r="A25" s="62"/>
      <c r="B25" s="62"/>
      <c r="C25" s="59"/>
      <c r="D25" s="23" t="s">
        <v>11</v>
      </c>
      <c r="E25" s="25">
        <v>-4800090</v>
      </c>
      <c r="F25" s="25">
        <v>0</v>
      </c>
      <c r="G25" s="25">
        <v>0</v>
      </c>
      <c r="H25" s="25">
        <v>-4800090</v>
      </c>
    </row>
    <row r="26" spans="1:8" x14ac:dyDescent="0.3">
      <c r="A26" s="60" t="s">
        <v>15</v>
      </c>
      <c r="B26" s="60" t="s">
        <v>15</v>
      </c>
      <c r="C26" s="57" t="s">
        <v>14</v>
      </c>
      <c r="D26" s="23" t="s">
        <v>9</v>
      </c>
      <c r="E26" s="27">
        <v>0</v>
      </c>
      <c r="F26" s="27">
        <v>1371476000</v>
      </c>
      <c r="G26" s="27">
        <v>0</v>
      </c>
      <c r="H26" s="27">
        <v>1371476000</v>
      </c>
    </row>
    <row r="27" spans="1:8" x14ac:dyDescent="0.3">
      <c r="A27" s="61"/>
      <c r="B27" s="61"/>
      <c r="C27" s="58"/>
      <c r="D27" s="23" t="s">
        <v>10</v>
      </c>
      <c r="E27" s="27">
        <v>0</v>
      </c>
      <c r="F27" s="27">
        <v>1304373610</v>
      </c>
      <c r="G27" s="27">
        <v>0</v>
      </c>
      <c r="H27" s="27">
        <v>1304373610</v>
      </c>
    </row>
    <row r="28" spans="1:8" x14ac:dyDescent="0.3">
      <c r="A28" s="61"/>
      <c r="B28" s="61"/>
      <c r="C28" s="59"/>
      <c r="D28" s="23" t="s">
        <v>11</v>
      </c>
      <c r="E28" s="25">
        <v>0</v>
      </c>
      <c r="F28" s="25">
        <v>-67102390</v>
      </c>
      <c r="G28" s="25">
        <v>0</v>
      </c>
      <c r="H28" s="25">
        <v>-67102390</v>
      </c>
    </row>
    <row r="29" spans="1:8" x14ac:dyDescent="0.3">
      <c r="A29" s="61"/>
      <c r="B29" s="61"/>
      <c r="C29" s="57" t="s">
        <v>80</v>
      </c>
      <c r="D29" s="23" t="s">
        <v>9</v>
      </c>
      <c r="E29" s="27">
        <v>0</v>
      </c>
      <c r="F29" s="27">
        <v>153775000</v>
      </c>
      <c r="G29" s="27">
        <v>0</v>
      </c>
      <c r="H29" s="27">
        <v>153775000</v>
      </c>
    </row>
    <row r="30" spans="1:8" x14ac:dyDescent="0.3">
      <c r="A30" s="61"/>
      <c r="B30" s="61"/>
      <c r="C30" s="58"/>
      <c r="D30" s="23" t="s">
        <v>10</v>
      </c>
      <c r="E30" s="27">
        <v>0</v>
      </c>
      <c r="F30" s="27">
        <v>150330730</v>
      </c>
      <c r="G30" s="27">
        <v>0</v>
      </c>
      <c r="H30" s="27">
        <v>150330730</v>
      </c>
    </row>
    <row r="31" spans="1:8" x14ac:dyDescent="0.3">
      <c r="A31" s="61"/>
      <c r="B31" s="61"/>
      <c r="C31" s="59"/>
      <c r="D31" s="23" t="s">
        <v>11</v>
      </c>
      <c r="E31" s="25">
        <v>0</v>
      </c>
      <c r="F31" s="25">
        <v>-3444270</v>
      </c>
      <c r="G31" s="25">
        <v>0</v>
      </c>
      <c r="H31" s="25">
        <v>-3444270</v>
      </c>
    </row>
    <row r="32" spans="1:8" x14ac:dyDescent="0.3">
      <c r="A32" s="61"/>
      <c r="B32" s="61"/>
      <c r="C32" s="57"/>
      <c r="D32" s="23" t="s">
        <v>9</v>
      </c>
      <c r="E32" s="27">
        <v>0</v>
      </c>
      <c r="F32" s="27">
        <v>1525251000</v>
      </c>
      <c r="G32" s="27">
        <v>0</v>
      </c>
      <c r="H32" s="27">
        <v>1525251000</v>
      </c>
    </row>
    <row r="33" spans="1:8" x14ac:dyDescent="0.3">
      <c r="A33" s="61"/>
      <c r="B33" s="61"/>
      <c r="C33" s="58"/>
      <c r="D33" s="23" t="s">
        <v>10</v>
      </c>
      <c r="E33" s="27">
        <v>0</v>
      </c>
      <c r="F33" s="27">
        <v>1454704340</v>
      </c>
      <c r="G33" s="27">
        <v>0</v>
      </c>
      <c r="H33" s="27">
        <v>1454704340</v>
      </c>
    </row>
    <row r="34" spans="1:8" x14ac:dyDescent="0.3">
      <c r="A34" s="61"/>
      <c r="B34" s="61"/>
      <c r="C34" s="59"/>
      <c r="D34" s="23" t="s">
        <v>11</v>
      </c>
      <c r="E34" s="25">
        <v>0</v>
      </c>
      <c r="F34" s="25">
        <v>-70546660</v>
      </c>
      <c r="G34" s="25">
        <v>0</v>
      </c>
      <c r="H34" s="25">
        <v>-70546660</v>
      </c>
    </row>
    <row r="35" spans="1:8" x14ac:dyDescent="0.3">
      <c r="A35" s="61"/>
      <c r="B35" s="61"/>
      <c r="C35" s="57"/>
      <c r="D35" s="23" t="s">
        <v>9</v>
      </c>
      <c r="E35" s="27">
        <v>0</v>
      </c>
      <c r="F35" s="27">
        <v>1525251000</v>
      </c>
      <c r="G35" s="27">
        <v>0</v>
      </c>
      <c r="H35" s="27">
        <v>1525251000</v>
      </c>
    </row>
    <row r="36" spans="1:8" x14ac:dyDescent="0.3">
      <c r="A36" s="61"/>
      <c r="B36" s="61"/>
      <c r="C36" s="58"/>
      <c r="D36" s="23" t="s">
        <v>10</v>
      </c>
      <c r="E36" s="27">
        <v>0</v>
      </c>
      <c r="F36" s="27">
        <v>1454704340</v>
      </c>
      <c r="G36" s="27">
        <v>0</v>
      </c>
      <c r="H36" s="27">
        <v>1454704340</v>
      </c>
    </row>
    <row r="37" spans="1:8" x14ac:dyDescent="0.3">
      <c r="A37" s="62"/>
      <c r="B37" s="62"/>
      <c r="C37" s="59"/>
      <c r="D37" s="23" t="s">
        <v>11</v>
      </c>
      <c r="E37" s="25">
        <v>0</v>
      </c>
      <c r="F37" s="25">
        <v>-70546660</v>
      </c>
      <c r="G37" s="25">
        <v>0</v>
      </c>
      <c r="H37" s="25">
        <v>-70546660</v>
      </c>
    </row>
    <row r="38" spans="1:8" x14ac:dyDescent="0.3">
      <c r="A38" s="60" t="s">
        <v>18</v>
      </c>
      <c r="B38" s="60" t="s">
        <v>18</v>
      </c>
      <c r="C38" s="57" t="s">
        <v>16</v>
      </c>
      <c r="D38" s="23" t="s">
        <v>9</v>
      </c>
      <c r="E38" s="27">
        <v>0</v>
      </c>
      <c r="F38" s="27">
        <v>0</v>
      </c>
      <c r="G38" s="27">
        <v>0</v>
      </c>
      <c r="H38" s="27">
        <v>0</v>
      </c>
    </row>
    <row r="39" spans="1:8" x14ac:dyDescent="0.3">
      <c r="A39" s="61"/>
      <c r="B39" s="61"/>
      <c r="C39" s="58"/>
      <c r="D39" s="23" t="s">
        <v>10</v>
      </c>
      <c r="E39" s="27">
        <v>0</v>
      </c>
      <c r="F39" s="27">
        <v>0</v>
      </c>
      <c r="G39" s="27">
        <v>0</v>
      </c>
      <c r="H39" s="27">
        <v>0</v>
      </c>
    </row>
    <row r="40" spans="1:8" x14ac:dyDescent="0.3">
      <c r="A40" s="61"/>
      <c r="B40" s="61"/>
      <c r="C40" s="59"/>
      <c r="D40" s="23" t="s">
        <v>11</v>
      </c>
      <c r="E40" s="25">
        <v>0</v>
      </c>
      <c r="F40" s="25">
        <v>0</v>
      </c>
      <c r="G40" s="25">
        <v>0</v>
      </c>
      <c r="H40" s="25">
        <v>0</v>
      </c>
    </row>
    <row r="41" spans="1:8" x14ac:dyDescent="0.3">
      <c r="A41" s="61"/>
      <c r="B41" s="61"/>
      <c r="C41" s="57" t="s">
        <v>17</v>
      </c>
      <c r="D41" s="23" t="s">
        <v>9</v>
      </c>
      <c r="E41" s="27">
        <v>0</v>
      </c>
      <c r="F41" s="27">
        <v>0</v>
      </c>
      <c r="G41" s="27">
        <v>15000000</v>
      </c>
      <c r="H41" s="27">
        <v>15000000</v>
      </c>
    </row>
    <row r="42" spans="1:8" x14ac:dyDescent="0.3">
      <c r="A42" s="61"/>
      <c r="B42" s="61"/>
      <c r="C42" s="58"/>
      <c r="D42" s="23" t="s">
        <v>10</v>
      </c>
      <c r="E42" s="27">
        <v>0</v>
      </c>
      <c r="F42" s="27">
        <v>0</v>
      </c>
      <c r="G42" s="27">
        <v>11110200</v>
      </c>
      <c r="H42" s="27">
        <v>11110200</v>
      </c>
    </row>
    <row r="43" spans="1:8" x14ac:dyDescent="0.3">
      <c r="A43" s="61"/>
      <c r="B43" s="61"/>
      <c r="C43" s="59"/>
      <c r="D43" s="23" t="s">
        <v>11</v>
      </c>
      <c r="E43" s="25">
        <v>0</v>
      </c>
      <c r="F43" s="25">
        <v>0</v>
      </c>
      <c r="G43" s="25">
        <v>-3889800</v>
      </c>
      <c r="H43" s="25">
        <v>-3889800</v>
      </c>
    </row>
    <row r="44" spans="1:8" x14ac:dyDescent="0.3">
      <c r="A44" s="61"/>
      <c r="B44" s="61"/>
      <c r="C44" s="57"/>
      <c r="D44" s="23" t="s">
        <v>9</v>
      </c>
      <c r="E44" s="27">
        <v>0</v>
      </c>
      <c r="F44" s="27">
        <v>0</v>
      </c>
      <c r="G44" s="27">
        <v>15000000</v>
      </c>
      <c r="H44" s="27">
        <v>15000000</v>
      </c>
    </row>
    <row r="45" spans="1:8" x14ac:dyDescent="0.3">
      <c r="A45" s="61"/>
      <c r="B45" s="61"/>
      <c r="C45" s="58"/>
      <c r="D45" s="23" t="s">
        <v>10</v>
      </c>
      <c r="E45" s="27">
        <v>0</v>
      </c>
      <c r="F45" s="27">
        <v>0</v>
      </c>
      <c r="G45" s="27">
        <v>11110200</v>
      </c>
      <c r="H45" s="27">
        <v>11110200</v>
      </c>
    </row>
    <row r="46" spans="1:8" x14ac:dyDescent="0.3">
      <c r="A46" s="61"/>
      <c r="B46" s="61"/>
      <c r="C46" s="59"/>
      <c r="D46" s="23" t="s">
        <v>11</v>
      </c>
      <c r="E46" s="25">
        <v>0</v>
      </c>
      <c r="F46" s="25">
        <v>0</v>
      </c>
      <c r="G46" s="25">
        <v>-3889800</v>
      </c>
      <c r="H46" s="25">
        <v>-3889800</v>
      </c>
    </row>
    <row r="47" spans="1:8" x14ac:dyDescent="0.3">
      <c r="A47" s="61"/>
      <c r="B47" s="61"/>
      <c r="C47" s="57"/>
      <c r="D47" s="23" t="s">
        <v>9</v>
      </c>
      <c r="E47" s="27">
        <v>0</v>
      </c>
      <c r="F47" s="27">
        <v>0</v>
      </c>
      <c r="G47" s="27">
        <v>15000000</v>
      </c>
      <c r="H47" s="27">
        <v>15000000</v>
      </c>
    </row>
    <row r="48" spans="1:8" x14ac:dyDescent="0.3">
      <c r="A48" s="61"/>
      <c r="B48" s="61"/>
      <c r="C48" s="58"/>
      <c r="D48" s="23" t="s">
        <v>10</v>
      </c>
      <c r="E48" s="27">
        <v>0</v>
      </c>
      <c r="F48" s="27">
        <v>0</v>
      </c>
      <c r="G48" s="27">
        <v>11110200</v>
      </c>
      <c r="H48" s="27">
        <v>11110200</v>
      </c>
    </row>
    <row r="49" spans="1:8" x14ac:dyDescent="0.3">
      <c r="A49" s="62"/>
      <c r="B49" s="62"/>
      <c r="C49" s="59"/>
      <c r="D49" s="23" t="s">
        <v>11</v>
      </c>
      <c r="E49" s="25">
        <v>0</v>
      </c>
      <c r="F49" s="25">
        <v>0</v>
      </c>
      <c r="G49" s="25">
        <v>-3889800</v>
      </c>
      <c r="H49" s="25">
        <v>-3889800</v>
      </c>
    </row>
    <row r="50" spans="1:8" x14ac:dyDescent="0.3">
      <c r="A50" s="60" t="s">
        <v>20</v>
      </c>
      <c r="B50" s="60" t="s">
        <v>20</v>
      </c>
      <c r="C50" s="57" t="s">
        <v>19</v>
      </c>
      <c r="D50" s="23" t="s">
        <v>9</v>
      </c>
      <c r="E50" s="27">
        <v>1000</v>
      </c>
      <c r="F50" s="27">
        <v>16389000</v>
      </c>
      <c r="G50" s="27">
        <v>0</v>
      </c>
      <c r="H50" s="27">
        <v>16390000</v>
      </c>
    </row>
    <row r="51" spans="1:8" x14ac:dyDescent="0.3">
      <c r="A51" s="61"/>
      <c r="B51" s="61"/>
      <c r="C51" s="58"/>
      <c r="D51" s="23" t="s">
        <v>10</v>
      </c>
      <c r="E51" s="27">
        <v>200</v>
      </c>
      <c r="F51" s="27">
        <v>16388096</v>
      </c>
      <c r="G51" s="27">
        <v>0</v>
      </c>
      <c r="H51" s="27">
        <v>16388296</v>
      </c>
    </row>
    <row r="52" spans="1:8" x14ac:dyDescent="0.3">
      <c r="A52" s="61"/>
      <c r="B52" s="61"/>
      <c r="C52" s="59"/>
      <c r="D52" s="23" t="s">
        <v>11</v>
      </c>
      <c r="E52" s="25">
        <v>-800</v>
      </c>
      <c r="F52" s="25">
        <v>-904</v>
      </c>
      <c r="G52" s="25">
        <v>0</v>
      </c>
      <c r="H52" s="25">
        <v>-1704</v>
      </c>
    </row>
    <row r="53" spans="1:8" x14ac:dyDescent="0.3">
      <c r="A53" s="61"/>
      <c r="B53" s="61"/>
      <c r="C53" s="57" t="s">
        <v>79</v>
      </c>
      <c r="D53" s="23" t="s">
        <v>9</v>
      </c>
      <c r="E53" s="27">
        <v>0</v>
      </c>
      <c r="F53" s="27">
        <v>420000</v>
      </c>
      <c r="G53" s="27">
        <v>0</v>
      </c>
      <c r="H53" s="27">
        <v>420000</v>
      </c>
    </row>
    <row r="54" spans="1:8" x14ac:dyDescent="0.3">
      <c r="A54" s="61"/>
      <c r="B54" s="61"/>
      <c r="C54" s="58"/>
      <c r="D54" s="23" t="s">
        <v>10</v>
      </c>
      <c r="E54" s="27">
        <v>0</v>
      </c>
      <c r="F54" s="27">
        <v>412540</v>
      </c>
      <c r="G54" s="27">
        <v>0</v>
      </c>
      <c r="H54" s="27">
        <v>412540</v>
      </c>
    </row>
    <row r="55" spans="1:8" x14ac:dyDescent="0.3">
      <c r="A55" s="61"/>
      <c r="B55" s="61"/>
      <c r="C55" s="59"/>
      <c r="D55" s="23" t="s">
        <v>11</v>
      </c>
      <c r="E55" s="25">
        <v>0</v>
      </c>
      <c r="F55" s="25">
        <v>-7460</v>
      </c>
      <c r="G55" s="25">
        <v>0</v>
      </c>
      <c r="H55" s="25">
        <v>-7460</v>
      </c>
    </row>
    <row r="56" spans="1:8" ht="16.5" customHeight="1" x14ac:dyDescent="0.3">
      <c r="A56" s="61"/>
      <c r="B56" s="61"/>
      <c r="C56" s="57"/>
      <c r="D56" s="23" t="s">
        <v>9</v>
      </c>
      <c r="E56" s="27">
        <v>1000</v>
      </c>
      <c r="F56" s="27">
        <v>16809000</v>
      </c>
      <c r="G56" s="27">
        <v>0</v>
      </c>
      <c r="H56" s="27">
        <v>16810000</v>
      </c>
    </row>
    <row r="57" spans="1:8" x14ac:dyDescent="0.3">
      <c r="A57" s="61"/>
      <c r="B57" s="61"/>
      <c r="C57" s="58"/>
      <c r="D57" s="23" t="s">
        <v>10</v>
      </c>
      <c r="E57" s="27">
        <v>200</v>
      </c>
      <c r="F57" s="27">
        <v>16800636</v>
      </c>
      <c r="G57" s="27">
        <v>0</v>
      </c>
      <c r="H57" s="27">
        <v>16800836</v>
      </c>
    </row>
    <row r="58" spans="1:8" x14ac:dyDescent="0.3">
      <c r="A58" s="61"/>
      <c r="B58" s="61"/>
      <c r="C58" s="59"/>
      <c r="D58" s="23" t="s">
        <v>11</v>
      </c>
      <c r="E58" s="25">
        <v>-800</v>
      </c>
      <c r="F58" s="25">
        <v>-8364</v>
      </c>
      <c r="G58" s="25">
        <v>0</v>
      </c>
      <c r="H58" s="25">
        <v>-9164</v>
      </c>
    </row>
    <row r="59" spans="1:8" x14ac:dyDescent="0.3">
      <c r="A59" s="61"/>
      <c r="B59" s="61"/>
      <c r="C59" s="57"/>
      <c r="D59" s="23" t="s">
        <v>9</v>
      </c>
      <c r="E59" s="27">
        <v>1000</v>
      </c>
      <c r="F59" s="27">
        <v>16809000</v>
      </c>
      <c r="G59" s="27">
        <v>0</v>
      </c>
      <c r="H59" s="27">
        <v>16810000</v>
      </c>
    </row>
    <row r="60" spans="1:8" x14ac:dyDescent="0.3">
      <c r="A60" s="61"/>
      <c r="B60" s="61"/>
      <c r="C60" s="58"/>
      <c r="D60" s="23" t="s">
        <v>10</v>
      </c>
      <c r="E60" s="27">
        <v>200</v>
      </c>
      <c r="F60" s="27">
        <v>16800636</v>
      </c>
      <c r="G60" s="27">
        <v>0</v>
      </c>
      <c r="H60" s="27">
        <v>16800836</v>
      </c>
    </row>
    <row r="61" spans="1:8" x14ac:dyDescent="0.3">
      <c r="A61" s="62"/>
      <c r="B61" s="62"/>
      <c r="C61" s="59"/>
      <c r="D61" s="23" t="s">
        <v>11</v>
      </c>
      <c r="E61" s="25">
        <v>-800</v>
      </c>
      <c r="F61" s="25">
        <v>-8364</v>
      </c>
      <c r="G61" s="25">
        <v>0</v>
      </c>
      <c r="H61" s="25">
        <v>-9164</v>
      </c>
    </row>
    <row r="62" spans="1:8" x14ac:dyDescent="0.3">
      <c r="A62" s="60" t="s">
        <v>24</v>
      </c>
      <c r="B62" s="60" t="s">
        <v>24</v>
      </c>
      <c r="C62" s="57" t="s">
        <v>21</v>
      </c>
      <c r="D62" s="23" t="s">
        <v>9</v>
      </c>
      <c r="E62" s="27">
        <v>0</v>
      </c>
      <c r="F62" s="27">
        <v>200000</v>
      </c>
      <c r="G62" s="27">
        <v>0</v>
      </c>
      <c r="H62" s="27">
        <v>200000</v>
      </c>
    </row>
    <row r="63" spans="1:8" x14ac:dyDescent="0.3">
      <c r="A63" s="61"/>
      <c r="B63" s="61"/>
      <c r="C63" s="58"/>
      <c r="D63" s="23" t="s">
        <v>10</v>
      </c>
      <c r="E63" s="27">
        <v>0</v>
      </c>
      <c r="F63" s="27">
        <v>0</v>
      </c>
      <c r="G63" s="27">
        <v>0</v>
      </c>
      <c r="H63" s="27">
        <v>0</v>
      </c>
    </row>
    <row r="64" spans="1:8" x14ac:dyDescent="0.3">
      <c r="A64" s="61"/>
      <c r="B64" s="61"/>
      <c r="C64" s="59"/>
      <c r="D64" s="23" t="s">
        <v>11</v>
      </c>
      <c r="E64" s="25">
        <v>0</v>
      </c>
      <c r="F64" s="25">
        <v>-200000</v>
      </c>
      <c r="G64" s="25">
        <v>0</v>
      </c>
      <c r="H64" s="25">
        <v>-200000</v>
      </c>
    </row>
    <row r="65" spans="1:8" x14ac:dyDescent="0.3">
      <c r="A65" s="61"/>
      <c r="B65" s="61"/>
      <c r="C65" s="57" t="s">
        <v>22</v>
      </c>
      <c r="D65" s="23" t="s">
        <v>9</v>
      </c>
      <c r="E65" s="27">
        <v>0</v>
      </c>
      <c r="F65" s="27">
        <v>50000</v>
      </c>
      <c r="G65" s="27">
        <v>0</v>
      </c>
      <c r="H65" s="27">
        <v>50000</v>
      </c>
    </row>
    <row r="66" spans="1:8" x14ac:dyDescent="0.3">
      <c r="A66" s="61"/>
      <c r="B66" s="61"/>
      <c r="C66" s="58"/>
      <c r="D66" s="23" t="s">
        <v>10</v>
      </c>
      <c r="E66" s="27">
        <v>0</v>
      </c>
      <c r="F66" s="27">
        <v>18385</v>
      </c>
      <c r="G66" s="27">
        <v>0</v>
      </c>
      <c r="H66" s="27">
        <v>18385</v>
      </c>
    </row>
    <row r="67" spans="1:8" x14ac:dyDescent="0.3">
      <c r="A67" s="61"/>
      <c r="B67" s="61"/>
      <c r="C67" s="59"/>
      <c r="D67" s="23" t="s">
        <v>11</v>
      </c>
      <c r="E67" s="25">
        <v>0</v>
      </c>
      <c r="F67" s="25">
        <v>-31615</v>
      </c>
      <c r="G67" s="25">
        <v>0</v>
      </c>
      <c r="H67" s="25">
        <v>-31615</v>
      </c>
    </row>
    <row r="68" spans="1:8" ht="16.5" customHeight="1" x14ac:dyDescent="0.3">
      <c r="A68" s="61"/>
      <c r="B68" s="61"/>
      <c r="C68" s="57" t="s">
        <v>78</v>
      </c>
      <c r="D68" s="23" t="s">
        <v>9</v>
      </c>
      <c r="E68" s="27">
        <v>0</v>
      </c>
      <c r="F68" s="27">
        <v>16560000</v>
      </c>
      <c r="G68" s="27">
        <v>0</v>
      </c>
      <c r="H68" s="27">
        <v>16560000</v>
      </c>
    </row>
    <row r="69" spans="1:8" x14ac:dyDescent="0.3">
      <c r="A69" s="61"/>
      <c r="B69" s="61"/>
      <c r="C69" s="58"/>
      <c r="D69" s="23" t="s">
        <v>10</v>
      </c>
      <c r="E69" s="27">
        <v>0</v>
      </c>
      <c r="F69" s="27">
        <v>16551000</v>
      </c>
      <c r="G69" s="27">
        <v>0</v>
      </c>
      <c r="H69" s="27">
        <v>16551000</v>
      </c>
    </row>
    <row r="70" spans="1:8" x14ac:dyDescent="0.3">
      <c r="A70" s="61"/>
      <c r="B70" s="61"/>
      <c r="C70" s="59"/>
      <c r="D70" s="23" t="s">
        <v>11</v>
      </c>
      <c r="E70" s="25">
        <v>0</v>
      </c>
      <c r="F70" s="25">
        <v>-9000</v>
      </c>
      <c r="G70" s="25">
        <v>0</v>
      </c>
      <c r="H70" s="25">
        <v>-9000</v>
      </c>
    </row>
    <row r="71" spans="1:8" x14ac:dyDescent="0.3">
      <c r="A71" s="61"/>
      <c r="B71" s="61"/>
      <c r="C71" s="57" t="s">
        <v>23</v>
      </c>
      <c r="D71" s="23" t="s">
        <v>9</v>
      </c>
      <c r="E71" s="27">
        <v>0</v>
      </c>
      <c r="F71" s="27">
        <v>88280000</v>
      </c>
      <c r="G71" s="27">
        <v>0</v>
      </c>
      <c r="H71" s="27">
        <v>88280000</v>
      </c>
    </row>
    <row r="72" spans="1:8" x14ac:dyDescent="0.3">
      <c r="A72" s="61"/>
      <c r="B72" s="61"/>
      <c r="C72" s="58"/>
      <c r="D72" s="23" t="s">
        <v>10</v>
      </c>
      <c r="E72" s="27">
        <v>0</v>
      </c>
      <c r="F72" s="27">
        <v>85279755</v>
      </c>
      <c r="G72" s="27">
        <v>0</v>
      </c>
      <c r="H72" s="27">
        <v>85279755</v>
      </c>
    </row>
    <row r="73" spans="1:8" x14ac:dyDescent="0.3">
      <c r="A73" s="61"/>
      <c r="B73" s="61"/>
      <c r="C73" s="59"/>
      <c r="D73" s="23" t="s">
        <v>11</v>
      </c>
      <c r="E73" s="25">
        <v>0</v>
      </c>
      <c r="F73" s="25">
        <v>-3000245</v>
      </c>
      <c r="G73" s="25">
        <v>0</v>
      </c>
      <c r="H73" s="25">
        <v>-3000245</v>
      </c>
    </row>
    <row r="74" spans="1:8" x14ac:dyDescent="0.3">
      <c r="A74" s="61"/>
      <c r="B74" s="61"/>
      <c r="C74" s="57"/>
      <c r="D74" s="23" t="s">
        <v>9</v>
      </c>
      <c r="E74" s="27">
        <v>0</v>
      </c>
      <c r="F74" s="27">
        <v>105090000</v>
      </c>
      <c r="G74" s="27">
        <v>0</v>
      </c>
      <c r="H74" s="27">
        <v>105090000</v>
      </c>
    </row>
    <row r="75" spans="1:8" x14ac:dyDescent="0.3">
      <c r="A75" s="61"/>
      <c r="B75" s="61"/>
      <c r="C75" s="58"/>
      <c r="D75" s="23" t="s">
        <v>10</v>
      </c>
      <c r="E75" s="27">
        <v>0</v>
      </c>
      <c r="F75" s="27">
        <v>101849140</v>
      </c>
      <c r="G75" s="27">
        <v>0</v>
      </c>
      <c r="H75" s="27">
        <v>101849140</v>
      </c>
    </row>
    <row r="76" spans="1:8" x14ac:dyDescent="0.3">
      <c r="A76" s="61"/>
      <c r="B76" s="61"/>
      <c r="C76" s="59"/>
      <c r="D76" s="23" t="s">
        <v>11</v>
      </c>
      <c r="E76" s="25">
        <v>0</v>
      </c>
      <c r="F76" s="25">
        <v>-3240860</v>
      </c>
      <c r="G76" s="25">
        <v>0</v>
      </c>
      <c r="H76" s="25">
        <v>-3240860</v>
      </c>
    </row>
    <row r="77" spans="1:8" x14ac:dyDescent="0.3">
      <c r="A77" s="61"/>
      <c r="B77" s="61"/>
      <c r="C77" s="57"/>
      <c r="D77" s="23" t="s">
        <v>9</v>
      </c>
      <c r="E77" s="27">
        <v>0</v>
      </c>
      <c r="F77" s="27">
        <v>105090000</v>
      </c>
      <c r="G77" s="27">
        <v>0</v>
      </c>
      <c r="H77" s="27">
        <v>105090000</v>
      </c>
    </row>
    <row r="78" spans="1:8" x14ac:dyDescent="0.3">
      <c r="A78" s="61"/>
      <c r="B78" s="61"/>
      <c r="C78" s="58"/>
      <c r="D78" s="23" t="s">
        <v>10</v>
      </c>
      <c r="E78" s="27">
        <v>0</v>
      </c>
      <c r="F78" s="27">
        <v>101849140</v>
      </c>
      <c r="G78" s="27">
        <v>0</v>
      </c>
      <c r="H78" s="27">
        <v>101849140</v>
      </c>
    </row>
    <row r="79" spans="1:8" x14ac:dyDescent="0.3">
      <c r="A79" s="62"/>
      <c r="B79" s="62"/>
      <c r="C79" s="59"/>
      <c r="D79" s="23" t="s">
        <v>11</v>
      </c>
      <c r="E79" s="25">
        <v>0</v>
      </c>
      <c r="F79" s="25">
        <v>-3240860</v>
      </c>
      <c r="G79" s="25">
        <v>0</v>
      </c>
      <c r="H79" s="25">
        <v>-3240860</v>
      </c>
    </row>
    <row r="80" spans="1:8" x14ac:dyDescent="0.3">
      <c r="A80" s="69" t="s">
        <v>25</v>
      </c>
      <c r="B80" s="70"/>
      <c r="C80" s="70"/>
      <c r="D80" s="29" t="s">
        <v>9</v>
      </c>
      <c r="E80" s="30">
        <v>43544000</v>
      </c>
      <c r="F80" s="30">
        <v>1894861000</v>
      </c>
      <c r="G80" s="30">
        <v>15000000</v>
      </c>
      <c r="H80" s="30">
        <v>1953405000</v>
      </c>
    </row>
    <row r="81" spans="1:8" x14ac:dyDescent="0.3">
      <c r="A81" s="71"/>
      <c r="B81" s="72"/>
      <c r="C81" s="72"/>
      <c r="D81" s="31" t="s">
        <v>10</v>
      </c>
      <c r="E81" s="32">
        <v>38743110</v>
      </c>
      <c r="F81" s="32">
        <v>1814899296</v>
      </c>
      <c r="G81" s="32">
        <v>11110200</v>
      </c>
      <c r="H81" s="32">
        <v>1864752606</v>
      </c>
    </row>
    <row r="82" spans="1:8" x14ac:dyDescent="0.3">
      <c r="A82" s="73"/>
      <c r="B82" s="74"/>
      <c r="C82" s="74"/>
      <c r="D82" s="31" t="s">
        <v>11</v>
      </c>
      <c r="E82" s="33">
        <v>-4800890</v>
      </c>
      <c r="F82" s="33">
        <v>-79961704</v>
      </c>
      <c r="G82" s="33">
        <v>-3889800</v>
      </c>
      <c r="H82" s="33">
        <v>-88652394</v>
      </c>
    </row>
    <row r="83" spans="1:8" x14ac:dyDescent="0.3">
      <c r="D83" s="24"/>
      <c r="E83" s="24"/>
      <c r="F83" s="24"/>
      <c r="G83" s="24"/>
      <c r="H83" s="24"/>
    </row>
    <row r="84" spans="1:8" x14ac:dyDescent="0.3">
      <c r="D84" s="24"/>
      <c r="E84" s="24"/>
      <c r="F84" s="24"/>
      <c r="G84" s="24"/>
      <c r="H84" s="24"/>
    </row>
    <row r="85" spans="1:8" x14ac:dyDescent="0.3">
      <c r="D85" s="24"/>
      <c r="E85" s="24"/>
      <c r="F85" s="24"/>
      <c r="G85" s="24"/>
      <c r="H85" s="24"/>
    </row>
    <row r="86" spans="1:8" x14ac:dyDescent="0.3">
      <c r="D86" s="24"/>
      <c r="E86" s="24"/>
      <c r="F86" s="24"/>
      <c r="G86" s="24"/>
      <c r="H86" s="24"/>
    </row>
    <row r="87" spans="1:8" x14ac:dyDescent="0.3">
      <c r="D87" s="24"/>
      <c r="E87" s="24"/>
      <c r="F87" s="24"/>
      <c r="G87" s="24"/>
      <c r="H87" s="24"/>
    </row>
    <row r="88" spans="1:8" x14ac:dyDescent="0.3">
      <c r="D88" s="24"/>
      <c r="E88" s="24"/>
      <c r="F88" s="24"/>
      <c r="G88" s="24"/>
      <c r="H88" s="24"/>
    </row>
    <row r="89" spans="1:8" x14ac:dyDescent="0.3">
      <c r="D89" s="24"/>
      <c r="E89" s="24"/>
      <c r="F89" s="24"/>
      <c r="G89" s="24"/>
      <c r="H89" s="24"/>
    </row>
    <row r="90" spans="1:8" x14ac:dyDescent="0.3">
      <c r="D90" s="24"/>
      <c r="E90" s="24"/>
      <c r="F90" s="24"/>
      <c r="G90" s="24"/>
      <c r="H90" s="24"/>
    </row>
    <row r="91" spans="1:8" x14ac:dyDescent="0.3">
      <c r="D91" s="24"/>
      <c r="E91" s="24"/>
      <c r="F91" s="24"/>
      <c r="G91" s="24"/>
      <c r="H91" s="24"/>
    </row>
    <row r="92" spans="1:8" x14ac:dyDescent="0.3">
      <c r="D92" s="24"/>
      <c r="E92" s="24"/>
      <c r="F92" s="24"/>
      <c r="G92" s="24"/>
      <c r="H92" s="24"/>
    </row>
    <row r="93" spans="1:8" x14ac:dyDescent="0.3">
      <c r="D93" s="24"/>
      <c r="E93" s="24"/>
      <c r="F93" s="24"/>
      <c r="G93" s="24"/>
      <c r="H93" s="24"/>
    </row>
    <row r="94" spans="1:8" x14ac:dyDescent="0.3">
      <c r="D94" s="24"/>
      <c r="E94" s="24"/>
      <c r="F94" s="24"/>
      <c r="G94" s="24"/>
      <c r="H94" s="24"/>
    </row>
    <row r="95" spans="1:8" x14ac:dyDescent="0.3">
      <c r="D95" s="24"/>
      <c r="E95" s="24"/>
      <c r="F95" s="24"/>
      <c r="G95" s="24"/>
      <c r="H95" s="24"/>
    </row>
  </sheetData>
  <mergeCells count="46">
    <mergeCell ref="A50:A61"/>
    <mergeCell ref="B50:B61"/>
    <mergeCell ref="A62:A79"/>
    <mergeCell ref="B62:B79"/>
    <mergeCell ref="A80:C82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A2:C2"/>
    <mergeCell ref="A1:H1"/>
    <mergeCell ref="H3:H4"/>
    <mergeCell ref="A3:C3"/>
    <mergeCell ref="D3:D4"/>
    <mergeCell ref="E3:E4"/>
    <mergeCell ref="F3:F4"/>
    <mergeCell ref="G3:G4"/>
    <mergeCell ref="C5:C7"/>
    <mergeCell ref="C8:C10"/>
    <mergeCell ref="A5:A16"/>
    <mergeCell ref="C11:C13"/>
    <mergeCell ref="C14:C16"/>
    <mergeCell ref="B5:B16"/>
    <mergeCell ref="A17:A25"/>
    <mergeCell ref="A26:A37"/>
    <mergeCell ref="B26:B37"/>
    <mergeCell ref="C29:C31"/>
    <mergeCell ref="C32:C34"/>
    <mergeCell ref="C35:C37"/>
    <mergeCell ref="C17:C19"/>
    <mergeCell ref="C20:C22"/>
    <mergeCell ref="B17:B25"/>
    <mergeCell ref="C23:C25"/>
    <mergeCell ref="C26:C28"/>
    <mergeCell ref="C38:C40"/>
    <mergeCell ref="A38:A49"/>
    <mergeCell ref="B38:B49"/>
    <mergeCell ref="C41:C43"/>
    <mergeCell ref="C44:C46"/>
    <mergeCell ref="C47:C49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topLeftCell="A124" zoomScaleNormal="100" workbookViewId="0">
      <selection activeCell="H151" sqref="H151"/>
    </sheetView>
  </sheetViews>
  <sheetFormatPr defaultColWidth="12.5" defaultRowHeight="13.5" x14ac:dyDescent="0.3"/>
  <cols>
    <col min="1" max="2" width="9.625" style="3" customWidth="1"/>
    <col min="3" max="3" width="12.625" style="3" customWidth="1"/>
    <col min="4" max="4" width="4.75" style="3" bestFit="1" customWidth="1"/>
    <col min="5" max="5" width="14.125" style="3" bestFit="1" customWidth="1"/>
    <col min="6" max="6" width="17.125" style="3" bestFit="1" customWidth="1"/>
    <col min="7" max="7" width="14.125" style="3" bestFit="1" customWidth="1"/>
    <col min="8" max="8" width="19.375" style="3" bestFit="1" customWidth="1"/>
    <col min="9" max="16384" width="12.5" style="3"/>
  </cols>
  <sheetData>
    <row r="1" spans="1:8" ht="24" customHeight="1" x14ac:dyDescent="0.3">
      <c r="A1" s="75" t="s">
        <v>88</v>
      </c>
      <c r="B1" s="64"/>
      <c r="C1" s="64"/>
      <c r="D1" s="64"/>
      <c r="E1" s="64"/>
      <c r="F1" s="64"/>
      <c r="G1" s="64"/>
      <c r="H1" s="64"/>
    </row>
    <row r="2" spans="1:8" ht="16.5" customHeight="1" x14ac:dyDescent="0.3">
      <c r="A2" s="63" t="s">
        <v>100</v>
      </c>
      <c r="B2" s="63"/>
      <c r="C2" s="63"/>
      <c r="D2" s="4"/>
      <c r="E2" s="5"/>
      <c r="F2" s="5"/>
      <c r="G2" s="6"/>
      <c r="H2" s="7" t="s">
        <v>27</v>
      </c>
    </row>
    <row r="3" spans="1:8" x14ac:dyDescent="0.3">
      <c r="A3" s="81" t="s">
        <v>0</v>
      </c>
      <c r="B3" s="82"/>
      <c r="C3" s="82"/>
      <c r="D3" s="79" t="s">
        <v>1</v>
      </c>
      <c r="E3" s="79" t="s">
        <v>32</v>
      </c>
      <c r="F3" s="79" t="s">
        <v>3</v>
      </c>
      <c r="G3" s="79" t="s">
        <v>4</v>
      </c>
      <c r="H3" s="79" t="s">
        <v>5</v>
      </c>
    </row>
    <row r="4" spans="1:8" x14ac:dyDescent="0.3">
      <c r="A4" s="16" t="s">
        <v>6</v>
      </c>
      <c r="B4" s="16" t="s">
        <v>7</v>
      </c>
      <c r="C4" s="16" t="s">
        <v>8</v>
      </c>
      <c r="D4" s="80"/>
      <c r="E4" s="80"/>
      <c r="F4" s="80"/>
      <c r="G4" s="80"/>
      <c r="H4" s="80"/>
    </row>
    <row r="5" spans="1:8" x14ac:dyDescent="0.3">
      <c r="A5" s="76" t="s">
        <v>46</v>
      </c>
      <c r="B5" s="76" t="s">
        <v>37</v>
      </c>
      <c r="C5" s="76" t="s">
        <v>33</v>
      </c>
      <c r="D5" s="18" t="s">
        <v>9</v>
      </c>
      <c r="E5" s="17">
        <v>0</v>
      </c>
      <c r="F5" s="17">
        <v>994617000</v>
      </c>
      <c r="G5" s="17">
        <v>0</v>
      </c>
      <c r="H5" s="17">
        <v>994617000</v>
      </c>
    </row>
    <row r="6" spans="1:8" x14ac:dyDescent="0.3">
      <c r="A6" s="77"/>
      <c r="B6" s="77"/>
      <c r="C6" s="77"/>
      <c r="D6" s="19" t="s">
        <v>10</v>
      </c>
      <c r="E6" s="17">
        <v>0</v>
      </c>
      <c r="F6" s="17">
        <v>989156540</v>
      </c>
      <c r="G6" s="17">
        <v>0</v>
      </c>
      <c r="H6" s="17">
        <v>989156540</v>
      </c>
    </row>
    <row r="7" spans="1:8" x14ac:dyDescent="0.3">
      <c r="A7" s="77"/>
      <c r="B7" s="77"/>
      <c r="C7" s="78"/>
      <c r="D7" s="19" t="s">
        <v>11</v>
      </c>
      <c r="E7" s="17">
        <f>E6-E5</f>
        <v>0</v>
      </c>
      <c r="F7" s="17">
        <f>F6-F5</f>
        <v>-5460460</v>
      </c>
      <c r="G7" s="17">
        <f t="shared" ref="G7:H7" si="0">G6-G5</f>
        <v>0</v>
      </c>
      <c r="H7" s="17">
        <f t="shared" si="0"/>
        <v>-5460460</v>
      </c>
    </row>
    <row r="8" spans="1:8" x14ac:dyDescent="0.3">
      <c r="A8" s="77"/>
      <c r="B8" s="77"/>
      <c r="C8" s="76" t="s">
        <v>77</v>
      </c>
      <c r="D8" s="19" t="s">
        <v>9</v>
      </c>
      <c r="E8" s="17">
        <v>0</v>
      </c>
      <c r="F8" s="17">
        <v>161831000</v>
      </c>
      <c r="G8" s="17">
        <v>0</v>
      </c>
      <c r="H8" s="17">
        <v>161831000</v>
      </c>
    </row>
    <row r="9" spans="1:8" x14ac:dyDescent="0.3">
      <c r="A9" s="77"/>
      <c r="B9" s="77"/>
      <c r="C9" s="77"/>
      <c r="D9" s="19" t="s">
        <v>10</v>
      </c>
      <c r="E9" s="17">
        <v>0</v>
      </c>
      <c r="F9" s="17">
        <v>159711510</v>
      </c>
      <c r="G9" s="17">
        <v>0</v>
      </c>
      <c r="H9" s="17">
        <v>159711510</v>
      </c>
    </row>
    <row r="10" spans="1:8" x14ac:dyDescent="0.3">
      <c r="A10" s="77"/>
      <c r="B10" s="77"/>
      <c r="C10" s="78"/>
      <c r="D10" s="19" t="s">
        <v>11</v>
      </c>
      <c r="E10" s="17">
        <f>E9-E8</f>
        <v>0</v>
      </c>
      <c r="F10" s="17">
        <f>F9-F8</f>
        <v>-2119490</v>
      </c>
      <c r="G10" s="17">
        <f t="shared" ref="G10:H10" si="1">G9-G8</f>
        <v>0</v>
      </c>
      <c r="H10" s="17">
        <f t="shared" si="1"/>
        <v>-2119490</v>
      </c>
    </row>
    <row r="11" spans="1:8" x14ac:dyDescent="0.3">
      <c r="A11" s="77"/>
      <c r="B11" s="77"/>
      <c r="C11" s="76" t="s">
        <v>34</v>
      </c>
      <c r="D11" s="19" t="s">
        <v>9</v>
      </c>
      <c r="E11" s="17">
        <v>0</v>
      </c>
      <c r="F11" s="17">
        <v>3000000</v>
      </c>
      <c r="G11" s="17">
        <v>0</v>
      </c>
      <c r="H11" s="17">
        <v>3000000</v>
      </c>
    </row>
    <row r="12" spans="1:8" x14ac:dyDescent="0.3">
      <c r="A12" s="77"/>
      <c r="B12" s="77"/>
      <c r="C12" s="77"/>
      <c r="D12" s="19" t="s">
        <v>10</v>
      </c>
      <c r="E12" s="17">
        <v>0</v>
      </c>
      <c r="F12" s="17">
        <v>0</v>
      </c>
      <c r="G12" s="17">
        <v>0</v>
      </c>
      <c r="H12" s="17">
        <v>0</v>
      </c>
    </row>
    <row r="13" spans="1:8" x14ac:dyDescent="0.3">
      <c r="A13" s="77"/>
      <c r="B13" s="77"/>
      <c r="C13" s="78"/>
      <c r="D13" s="19" t="s">
        <v>11</v>
      </c>
      <c r="E13" s="17">
        <f>E12-E11</f>
        <v>0</v>
      </c>
      <c r="F13" s="17">
        <f>F12-F11</f>
        <v>-3000000</v>
      </c>
      <c r="G13" s="17">
        <f t="shared" ref="G13:H13" si="2">G12-G11</f>
        <v>0</v>
      </c>
      <c r="H13" s="17">
        <f t="shared" si="2"/>
        <v>-3000000</v>
      </c>
    </row>
    <row r="14" spans="1:8" ht="13.5" customHeight="1" x14ac:dyDescent="0.3">
      <c r="A14" s="77"/>
      <c r="B14" s="77"/>
      <c r="C14" s="76" t="s">
        <v>35</v>
      </c>
      <c r="D14" s="19" t="s">
        <v>9</v>
      </c>
      <c r="E14" s="17">
        <v>0</v>
      </c>
      <c r="F14" s="17">
        <v>103416000</v>
      </c>
      <c r="G14" s="17">
        <v>0</v>
      </c>
      <c r="H14" s="17">
        <v>103416000</v>
      </c>
    </row>
    <row r="15" spans="1:8" x14ac:dyDescent="0.3">
      <c r="A15" s="77"/>
      <c r="B15" s="77"/>
      <c r="C15" s="77"/>
      <c r="D15" s="19" t="s">
        <v>10</v>
      </c>
      <c r="E15" s="17">
        <v>0</v>
      </c>
      <c r="F15" s="17">
        <v>101991990</v>
      </c>
      <c r="G15" s="17">
        <v>0</v>
      </c>
      <c r="H15" s="17">
        <v>101991990</v>
      </c>
    </row>
    <row r="16" spans="1:8" x14ac:dyDescent="0.3">
      <c r="A16" s="77"/>
      <c r="B16" s="77"/>
      <c r="C16" s="78"/>
      <c r="D16" s="19" t="s">
        <v>11</v>
      </c>
      <c r="E16" s="17">
        <f>E15-E14</f>
        <v>0</v>
      </c>
      <c r="F16" s="17">
        <f>F15-F14</f>
        <v>-1424010</v>
      </c>
      <c r="G16" s="17">
        <f t="shared" ref="G16:H16" si="3">G15-G14</f>
        <v>0</v>
      </c>
      <c r="H16" s="17">
        <f t="shared" si="3"/>
        <v>-1424010</v>
      </c>
    </row>
    <row r="17" spans="1:8" x14ac:dyDescent="0.3">
      <c r="A17" s="77"/>
      <c r="B17" s="77"/>
      <c r="C17" s="76" t="s">
        <v>36</v>
      </c>
      <c r="D17" s="19" t="s">
        <v>9</v>
      </c>
      <c r="E17" s="17">
        <v>0</v>
      </c>
      <c r="F17" s="17">
        <v>87886000</v>
      </c>
      <c r="G17" s="17">
        <v>0</v>
      </c>
      <c r="H17" s="17">
        <v>87886000</v>
      </c>
    </row>
    <row r="18" spans="1:8" x14ac:dyDescent="0.3">
      <c r="A18" s="77"/>
      <c r="B18" s="77"/>
      <c r="C18" s="77"/>
      <c r="D18" s="19" t="s">
        <v>10</v>
      </c>
      <c r="E18" s="17">
        <v>0</v>
      </c>
      <c r="F18" s="17">
        <v>85465630</v>
      </c>
      <c r="G18" s="17">
        <v>0</v>
      </c>
      <c r="H18" s="17">
        <v>85465630</v>
      </c>
    </row>
    <row r="19" spans="1:8" x14ac:dyDescent="0.3">
      <c r="A19" s="77"/>
      <c r="B19" s="77"/>
      <c r="C19" s="78"/>
      <c r="D19" s="19" t="s">
        <v>11</v>
      </c>
      <c r="E19" s="17">
        <f>E18-E17</f>
        <v>0</v>
      </c>
      <c r="F19" s="17">
        <f>F18-F17</f>
        <v>-2420370</v>
      </c>
      <c r="G19" s="17">
        <f t="shared" ref="G19:H19" si="4">G18-G17</f>
        <v>0</v>
      </c>
      <c r="H19" s="17">
        <f t="shared" si="4"/>
        <v>-2420370</v>
      </c>
    </row>
    <row r="20" spans="1:8" x14ac:dyDescent="0.3">
      <c r="A20" s="77"/>
      <c r="B20" s="77"/>
      <c r="C20" s="76"/>
      <c r="D20" s="19" t="s">
        <v>9</v>
      </c>
      <c r="E20" s="17">
        <v>0</v>
      </c>
      <c r="F20" s="17">
        <v>1350750000</v>
      </c>
      <c r="G20" s="17">
        <v>0</v>
      </c>
      <c r="H20" s="17">
        <v>1350750000</v>
      </c>
    </row>
    <row r="21" spans="1:8" x14ac:dyDescent="0.3">
      <c r="A21" s="77"/>
      <c r="B21" s="77"/>
      <c r="C21" s="77"/>
      <c r="D21" s="19" t="s">
        <v>10</v>
      </c>
      <c r="E21" s="17">
        <v>0</v>
      </c>
      <c r="F21" s="17">
        <v>1336325670</v>
      </c>
      <c r="G21" s="17">
        <v>0</v>
      </c>
      <c r="H21" s="17">
        <v>1336325670</v>
      </c>
    </row>
    <row r="22" spans="1:8" x14ac:dyDescent="0.3">
      <c r="A22" s="77"/>
      <c r="B22" s="78"/>
      <c r="C22" s="78"/>
      <c r="D22" s="19" t="s">
        <v>11</v>
      </c>
      <c r="E22" s="17">
        <f>E21-E20</f>
        <v>0</v>
      </c>
      <c r="F22" s="17">
        <f>F21-F20</f>
        <v>-14424330</v>
      </c>
      <c r="G22" s="17">
        <f t="shared" ref="G22:H22" si="5">G21-G20</f>
        <v>0</v>
      </c>
      <c r="H22" s="17">
        <f t="shared" si="5"/>
        <v>-14424330</v>
      </c>
    </row>
    <row r="23" spans="1:8" ht="13.5" customHeight="1" x14ac:dyDescent="0.3">
      <c r="A23" s="77"/>
      <c r="B23" s="76" t="s">
        <v>89</v>
      </c>
      <c r="C23" s="76" t="s">
        <v>38</v>
      </c>
      <c r="D23" s="19" t="s">
        <v>9</v>
      </c>
      <c r="E23" s="17">
        <v>0</v>
      </c>
      <c r="F23" s="17">
        <v>3000000</v>
      </c>
      <c r="G23" s="17">
        <v>0</v>
      </c>
      <c r="H23" s="17">
        <v>3000000</v>
      </c>
    </row>
    <row r="24" spans="1:8" x14ac:dyDescent="0.3">
      <c r="A24" s="77"/>
      <c r="B24" s="77"/>
      <c r="C24" s="77"/>
      <c r="D24" s="19" t="s">
        <v>10</v>
      </c>
      <c r="E24" s="17">
        <v>0</v>
      </c>
      <c r="F24" s="17">
        <v>1926530</v>
      </c>
      <c r="G24" s="17">
        <v>0</v>
      </c>
      <c r="H24" s="17">
        <v>1926530</v>
      </c>
    </row>
    <row r="25" spans="1:8" x14ac:dyDescent="0.3">
      <c r="A25" s="77"/>
      <c r="B25" s="77"/>
      <c r="C25" s="78"/>
      <c r="D25" s="19" t="s">
        <v>11</v>
      </c>
      <c r="E25" s="17">
        <f>E24-E23</f>
        <v>0</v>
      </c>
      <c r="F25" s="17">
        <f>F24-F23</f>
        <v>-1073470</v>
      </c>
      <c r="G25" s="17">
        <f t="shared" ref="G25:H25" si="6">G24-G23</f>
        <v>0</v>
      </c>
      <c r="H25" s="17">
        <f t="shared" si="6"/>
        <v>-1073470</v>
      </c>
    </row>
    <row r="26" spans="1:8" x14ac:dyDescent="0.3">
      <c r="A26" s="77"/>
      <c r="B26" s="77"/>
      <c r="C26" s="76" t="s">
        <v>39</v>
      </c>
      <c r="D26" s="19" t="s">
        <v>9</v>
      </c>
      <c r="E26" s="17">
        <v>0</v>
      </c>
      <c r="F26" s="17">
        <v>26400000</v>
      </c>
      <c r="G26" s="17">
        <v>0</v>
      </c>
      <c r="H26" s="17">
        <v>26400000</v>
      </c>
    </row>
    <row r="27" spans="1:8" x14ac:dyDescent="0.3">
      <c r="A27" s="77"/>
      <c r="B27" s="77"/>
      <c r="C27" s="77"/>
      <c r="D27" s="19" t="s">
        <v>10</v>
      </c>
      <c r="E27" s="17">
        <v>0</v>
      </c>
      <c r="F27" s="17">
        <v>26400000</v>
      </c>
      <c r="G27" s="17">
        <v>0</v>
      </c>
      <c r="H27" s="17">
        <v>26400000</v>
      </c>
    </row>
    <row r="28" spans="1:8" x14ac:dyDescent="0.3">
      <c r="A28" s="77"/>
      <c r="B28" s="77"/>
      <c r="C28" s="78"/>
      <c r="D28" s="19" t="s">
        <v>11</v>
      </c>
      <c r="E28" s="17">
        <f>E27-E26</f>
        <v>0</v>
      </c>
      <c r="F28" s="17">
        <f>F27-F26</f>
        <v>0</v>
      </c>
      <c r="G28" s="17">
        <f t="shared" ref="G28:H28" si="7">G27-G26</f>
        <v>0</v>
      </c>
      <c r="H28" s="17">
        <f t="shared" si="7"/>
        <v>0</v>
      </c>
    </row>
    <row r="29" spans="1:8" x14ac:dyDescent="0.3">
      <c r="A29" s="77"/>
      <c r="B29" s="77"/>
      <c r="C29" s="76" t="s">
        <v>40</v>
      </c>
      <c r="D29" s="19" t="s">
        <v>9</v>
      </c>
      <c r="E29" s="17">
        <v>0</v>
      </c>
      <c r="F29" s="17">
        <v>300000</v>
      </c>
      <c r="G29" s="17">
        <v>0</v>
      </c>
      <c r="H29" s="17">
        <v>300000</v>
      </c>
    </row>
    <row r="30" spans="1:8" x14ac:dyDescent="0.3">
      <c r="A30" s="77"/>
      <c r="B30" s="77"/>
      <c r="C30" s="77"/>
      <c r="D30" s="19" t="s">
        <v>10</v>
      </c>
      <c r="E30" s="17">
        <v>0</v>
      </c>
      <c r="F30" s="17">
        <v>75000</v>
      </c>
      <c r="G30" s="17">
        <v>0</v>
      </c>
      <c r="H30" s="17">
        <v>75000</v>
      </c>
    </row>
    <row r="31" spans="1:8" x14ac:dyDescent="0.3">
      <c r="A31" s="77"/>
      <c r="B31" s="77"/>
      <c r="C31" s="78"/>
      <c r="D31" s="19" t="s">
        <v>11</v>
      </c>
      <c r="E31" s="17">
        <f>E30-E29</f>
        <v>0</v>
      </c>
      <c r="F31" s="17">
        <f>F30-F29</f>
        <v>-225000</v>
      </c>
      <c r="G31" s="17">
        <f t="shared" ref="G31:H31" si="8">G30-G29</f>
        <v>0</v>
      </c>
      <c r="H31" s="17">
        <f t="shared" si="8"/>
        <v>-225000</v>
      </c>
    </row>
    <row r="32" spans="1:8" x14ac:dyDescent="0.3">
      <c r="A32" s="77"/>
      <c r="B32" s="77"/>
      <c r="C32" s="76"/>
      <c r="D32" s="19" t="s">
        <v>9</v>
      </c>
      <c r="E32" s="17">
        <v>0</v>
      </c>
      <c r="F32" s="17">
        <v>29700000</v>
      </c>
      <c r="G32" s="17">
        <v>0</v>
      </c>
      <c r="H32" s="17">
        <v>29700000</v>
      </c>
    </row>
    <row r="33" spans="1:8" x14ac:dyDescent="0.3">
      <c r="A33" s="77"/>
      <c r="B33" s="77"/>
      <c r="C33" s="77"/>
      <c r="D33" s="19" t="s">
        <v>10</v>
      </c>
      <c r="E33" s="17">
        <v>0</v>
      </c>
      <c r="F33" s="17">
        <v>28401530</v>
      </c>
      <c r="G33" s="17">
        <v>0</v>
      </c>
      <c r="H33" s="17">
        <v>28401530</v>
      </c>
    </row>
    <row r="34" spans="1:8" x14ac:dyDescent="0.3">
      <c r="A34" s="77"/>
      <c r="B34" s="78"/>
      <c r="C34" s="78"/>
      <c r="D34" s="19" t="s">
        <v>11</v>
      </c>
      <c r="E34" s="17">
        <f>E33-E32</f>
        <v>0</v>
      </c>
      <c r="F34" s="17">
        <f>F33-F32</f>
        <v>-1298470</v>
      </c>
      <c r="G34" s="17">
        <f t="shared" ref="G34:H34" si="9">G33-G32</f>
        <v>0</v>
      </c>
      <c r="H34" s="17">
        <f t="shared" si="9"/>
        <v>-1298470</v>
      </c>
    </row>
    <row r="35" spans="1:8" x14ac:dyDescent="0.3">
      <c r="A35" s="77"/>
      <c r="B35" s="76" t="s">
        <v>45</v>
      </c>
      <c r="C35" s="76" t="s">
        <v>41</v>
      </c>
      <c r="D35" s="19" t="s">
        <v>9</v>
      </c>
      <c r="E35" s="17">
        <v>0</v>
      </c>
      <c r="F35" s="17">
        <v>500000</v>
      </c>
      <c r="G35" s="17">
        <v>0</v>
      </c>
      <c r="H35" s="17">
        <v>500000</v>
      </c>
    </row>
    <row r="36" spans="1:8" x14ac:dyDescent="0.3">
      <c r="A36" s="77"/>
      <c r="B36" s="77"/>
      <c r="C36" s="77"/>
      <c r="D36" s="19" t="s">
        <v>10</v>
      </c>
      <c r="E36" s="17">
        <v>0</v>
      </c>
      <c r="F36" s="17">
        <v>58100</v>
      </c>
      <c r="G36" s="17">
        <v>0</v>
      </c>
      <c r="H36" s="17">
        <v>58100</v>
      </c>
    </row>
    <row r="37" spans="1:8" x14ac:dyDescent="0.3">
      <c r="A37" s="77"/>
      <c r="B37" s="77"/>
      <c r="C37" s="78"/>
      <c r="D37" s="19" t="s">
        <v>11</v>
      </c>
      <c r="E37" s="17">
        <f>E36-E35</f>
        <v>0</v>
      </c>
      <c r="F37" s="17">
        <f>F36-F35</f>
        <v>-441900</v>
      </c>
      <c r="G37" s="17">
        <f t="shared" ref="G37:H37" si="10">G36-G35</f>
        <v>0</v>
      </c>
      <c r="H37" s="17">
        <f t="shared" si="10"/>
        <v>-441900</v>
      </c>
    </row>
    <row r="38" spans="1:8" x14ac:dyDescent="0.3">
      <c r="A38" s="77"/>
      <c r="B38" s="77"/>
      <c r="C38" s="76" t="s">
        <v>42</v>
      </c>
      <c r="D38" s="19" t="s">
        <v>9</v>
      </c>
      <c r="E38" s="17">
        <v>0</v>
      </c>
      <c r="F38" s="17">
        <v>26400000</v>
      </c>
      <c r="G38" s="17">
        <v>0</v>
      </c>
      <c r="H38" s="17">
        <v>26400000</v>
      </c>
    </row>
    <row r="39" spans="1:8" x14ac:dyDescent="0.3">
      <c r="A39" s="77"/>
      <c r="B39" s="77"/>
      <c r="C39" s="77"/>
      <c r="D39" s="19" t="s">
        <v>10</v>
      </c>
      <c r="E39" s="17">
        <v>0</v>
      </c>
      <c r="F39" s="17">
        <v>22770249</v>
      </c>
      <c r="G39" s="17">
        <v>0</v>
      </c>
      <c r="H39" s="17">
        <v>22770249</v>
      </c>
    </row>
    <row r="40" spans="1:8" x14ac:dyDescent="0.3">
      <c r="A40" s="77"/>
      <c r="B40" s="77"/>
      <c r="C40" s="78"/>
      <c r="D40" s="19" t="s">
        <v>11</v>
      </c>
      <c r="E40" s="17">
        <f>E39-E38</f>
        <v>0</v>
      </c>
      <c r="F40" s="17">
        <f>F39-F38</f>
        <v>-3629751</v>
      </c>
      <c r="G40" s="17">
        <f t="shared" ref="G40:H40" si="11">G39-G38</f>
        <v>0</v>
      </c>
      <c r="H40" s="17">
        <f t="shared" si="11"/>
        <v>-3629751</v>
      </c>
    </row>
    <row r="41" spans="1:8" ht="13.5" customHeight="1" x14ac:dyDescent="0.3">
      <c r="A41" s="77"/>
      <c r="B41" s="77"/>
      <c r="C41" s="76" t="s">
        <v>76</v>
      </c>
      <c r="D41" s="19" t="s">
        <v>9</v>
      </c>
      <c r="E41" s="17">
        <v>0</v>
      </c>
      <c r="F41" s="17">
        <v>82200000</v>
      </c>
      <c r="G41" s="17">
        <v>0</v>
      </c>
      <c r="H41" s="17">
        <v>82200000</v>
      </c>
    </row>
    <row r="42" spans="1:8" x14ac:dyDescent="0.3">
      <c r="A42" s="77"/>
      <c r="B42" s="77"/>
      <c r="C42" s="77"/>
      <c r="D42" s="19" t="s">
        <v>10</v>
      </c>
      <c r="E42" s="17">
        <v>0</v>
      </c>
      <c r="F42" s="17">
        <v>63827363</v>
      </c>
      <c r="G42" s="17">
        <v>0</v>
      </c>
      <c r="H42" s="17">
        <v>63827363</v>
      </c>
    </row>
    <row r="43" spans="1:8" x14ac:dyDescent="0.3">
      <c r="A43" s="77"/>
      <c r="B43" s="77"/>
      <c r="C43" s="78"/>
      <c r="D43" s="19" t="s">
        <v>11</v>
      </c>
      <c r="E43" s="17">
        <f>E42-E41</f>
        <v>0</v>
      </c>
      <c r="F43" s="17">
        <f>F42-F41</f>
        <v>-18372637</v>
      </c>
      <c r="G43" s="17">
        <f t="shared" ref="G43:H43" si="12">G42-G41</f>
        <v>0</v>
      </c>
      <c r="H43" s="17">
        <f t="shared" si="12"/>
        <v>-18372637</v>
      </c>
    </row>
    <row r="44" spans="1:8" x14ac:dyDescent="0.3">
      <c r="A44" s="77"/>
      <c r="B44" s="77"/>
      <c r="C44" s="76" t="s">
        <v>43</v>
      </c>
      <c r="D44" s="19" t="s">
        <v>9</v>
      </c>
      <c r="E44" s="17">
        <v>0</v>
      </c>
      <c r="F44" s="17">
        <v>6000000</v>
      </c>
      <c r="G44" s="17">
        <v>0</v>
      </c>
      <c r="H44" s="17">
        <v>6000000</v>
      </c>
    </row>
    <row r="45" spans="1:8" x14ac:dyDescent="0.3">
      <c r="A45" s="77"/>
      <c r="B45" s="77"/>
      <c r="C45" s="77"/>
      <c r="D45" s="19" t="s">
        <v>10</v>
      </c>
      <c r="E45" s="17">
        <v>0</v>
      </c>
      <c r="F45" s="17">
        <v>2070369</v>
      </c>
      <c r="G45" s="17">
        <v>0</v>
      </c>
      <c r="H45" s="17">
        <v>2070369</v>
      </c>
    </row>
    <row r="46" spans="1:8" x14ac:dyDescent="0.3">
      <c r="A46" s="77"/>
      <c r="B46" s="77"/>
      <c r="C46" s="78"/>
      <c r="D46" s="19" t="s">
        <v>11</v>
      </c>
      <c r="E46" s="17">
        <f>E45-E44</f>
        <v>0</v>
      </c>
      <c r="F46" s="17">
        <f>F45-F44</f>
        <v>-3929631</v>
      </c>
      <c r="G46" s="17">
        <f t="shared" ref="G46:H46" si="13">G45-G44</f>
        <v>0</v>
      </c>
      <c r="H46" s="17">
        <f t="shared" si="13"/>
        <v>-3929631</v>
      </c>
    </row>
    <row r="47" spans="1:8" x14ac:dyDescent="0.3">
      <c r="A47" s="77"/>
      <c r="B47" s="77"/>
      <c r="C47" s="76" t="s">
        <v>44</v>
      </c>
      <c r="D47" s="19" t="s">
        <v>9</v>
      </c>
      <c r="E47" s="17">
        <v>0</v>
      </c>
      <c r="F47" s="17">
        <v>39000000</v>
      </c>
      <c r="G47" s="17">
        <v>0</v>
      </c>
      <c r="H47" s="17">
        <v>39000000</v>
      </c>
    </row>
    <row r="48" spans="1:8" x14ac:dyDescent="0.3">
      <c r="A48" s="77"/>
      <c r="B48" s="77"/>
      <c r="C48" s="77"/>
      <c r="D48" s="19" t="s">
        <v>10</v>
      </c>
      <c r="E48" s="17">
        <v>0</v>
      </c>
      <c r="F48" s="17">
        <v>36391131</v>
      </c>
      <c r="G48" s="17">
        <v>0</v>
      </c>
      <c r="H48" s="17">
        <v>36391131</v>
      </c>
    </row>
    <row r="49" spans="1:8" x14ac:dyDescent="0.3">
      <c r="A49" s="77"/>
      <c r="B49" s="77"/>
      <c r="C49" s="78"/>
      <c r="D49" s="19" t="s">
        <v>11</v>
      </c>
      <c r="E49" s="17">
        <f>E48-E47</f>
        <v>0</v>
      </c>
      <c r="F49" s="17">
        <f>F48-F47</f>
        <v>-2608869</v>
      </c>
      <c r="G49" s="17">
        <f t="shared" ref="G49:H49" si="14">G48-G47</f>
        <v>0</v>
      </c>
      <c r="H49" s="17">
        <f t="shared" si="14"/>
        <v>-2608869</v>
      </c>
    </row>
    <row r="50" spans="1:8" x14ac:dyDescent="0.3">
      <c r="A50" s="77"/>
      <c r="B50" s="77"/>
      <c r="C50" s="76"/>
      <c r="D50" s="19" t="s">
        <v>9</v>
      </c>
      <c r="E50" s="17">
        <v>0</v>
      </c>
      <c r="F50" s="17">
        <v>154100000</v>
      </c>
      <c r="G50" s="17">
        <v>0</v>
      </c>
      <c r="H50" s="17">
        <v>154100000</v>
      </c>
    </row>
    <row r="51" spans="1:8" x14ac:dyDescent="0.3">
      <c r="A51" s="77"/>
      <c r="B51" s="77"/>
      <c r="C51" s="77"/>
      <c r="D51" s="19" t="s">
        <v>10</v>
      </c>
      <c r="E51" s="17">
        <v>0</v>
      </c>
      <c r="F51" s="17">
        <v>125117212</v>
      </c>
      <c r="G51" s="17">
        <v>0</v>
      </c>
      <c r="H51" s="17">
        <v>125117212</v>
      </c>
    </row>
    <row r="52" spans="1:8" x14ac:dyDescent="0.3">
      <c r="A52" s="77"/>
      <c r="B52" s="77"/>
      <c r="C52" s="78"/>
      <c r="D52" s="19" t="s">
        <v>11</v>
      </c>
      <c r="E52" s="17">
        <f>E51-E50</f>
        <v>0</v>
      </c>
      <c r="F52" s="17">
        <f>F51-F50</f>
        <v>-28982788</v>
      </c>
      <c r="G52" s="17">
        <f t="shared" ref="G52:H52" si="15">G51-G50</f>
        <v>0</v>
      </c>
      <c r="H52" s="17">
        <f t="shared" si="15"/>
        <v>-28982788</v>
      </c>
    </row>
    <row r="53" spans="1:8" x14ac:dyDescent="0.3">
      <c r="A53" s="77"/>
      <c r="B53" s="77"/>
      <c r="C53" s="76"/>
      <c r="D53" s="19" t="s">
        <v>9</v>
      </c>
      <c r="E53" s="17">
        <v>0</v>
      </c>
      <c r="F53" s="17">
        <v>1534550000</v>
      </c>
      <c r="G53" s="17">
        <v>0</v>
      </c>
      <c r="H53" s="17">
        <v>1534550000</v>
      </c>
    </row>
    <row r="54" spans="1:8" x14ac:dyDescent="0.3">
      <c r="A54" s="77"/>
      <c r="B54" s="77"/>
      <c r="C54" s="77"/>
      <c r="D54" s="19" t="s">
        <v>10</v>
      </c>
      <c r="E54" s="17">
        <v>0</v>
      </c>
      <c r="F54" s="17">
        <v>1489844412</v>
      </c>
      <c r="G54" s="17">
        <v>0</v>
      </c>
      <c r="H54" s="17">
        <v>1489844412</v>
      </c>
    </row>
    <row r="55" spans="1:8" x14ac:dyDescent="0.3">
      <c r="A55" s="78"/>
      <c r="B55" s="78"/>
      <c r="C55" s="78"/>
      <c r="D55" s="19" t="s">
        <v>11</v>
      </c>
      <c r="E55" s="17">
        <f>E54-E53</f>
        <v>0</v>
      </c>
      <c r="F55" s="17">
        <f>F54-F53</f>
        <v>-44705588</v>
      </c>
      <c r="G55" s="17">
        <f t="shared" ref="G55:H55" si="16">G54-G53</f>
        <v>0</v>
      </c>
      <c r="H55" s="17">
        <f t="shared" si="16"/>
        <v>-44705588</v>
      </c>
    </row>
    <row r="56" spans="1:8" ht="13.5" customHeight="1" x14ac:dyDescent="0.3">
      <c r="A56" s="76" t="s">
        <v>90</v>
      </c>
      <c r="B56" s="76" t="s">
        <v>47</v>
      </c>
      <c r="C56" s="76" t="s">
        <v>47</v>
      </c>
      <c r="D56" s="19" t="s">
        <v>9</v>
      </c>
      <c r="E56" s="17">
        <v>0</v>
      </c>
      <c r="F56" s="17">
        <v>15000000</v>
      </c>
      <c r="G56" s="17">
        <v>0</v>
      </c>
      <c r="H56" s="17">
        <v>15000000</v>
      </c>
    </row>
    <row r="57" spans="1:8" x14ac:dyDescent="0.3">
      <c r="A57" s="77"/>
      <c r="B57" s="77"/>
      <c r="C57" s="77"/>
      <c r="D57" s="19" t="s">
        <v>10</v>
      </c>
      <c r="E57" s="17">
        <v>0</v>
      </c>
      <c r="F57" s="17">
        <v>3416600</v>
      </c>
      <c r="G57" s="17">
        <v>0</v>
      </c>
      <c r="H57" s="17">
        <v>3416600</v>
      </c>
    </row>
    <row r="58" spans="1:8" x14ac:dyDescent="0.3">
      <c r="A58" s="77"/>
      <c r="B58" s="77"/>
      <c r="C58" s="78"/>
      <c r="D58" s="19" t="s">
        <v>11</v>
      </c>
      <c r="E58" s="17">
        <f>E57-E56</f>
        <v>0</v>
      </c>
      <c r="F58" s="17">
        <f>F57-F56</f>
        <v>-11583400</v>
      </c>
      <c r="G58" s="17">
        <f t="shared" ref="G58:H58" si="17">G57-G56</f>
        <v>0</v>
      </c>
      <c r="H58" s="17">
        <f t="shared" si="17"/>
        <v>-11583400</v>
      </c>
    </row>
    <row r="59" spans="1:8" x14ac:dyDescent="0.3">
      <c r="A59" s="77"/>
      <c r="B59" s="77"/>
      <c r="C59" s="76" t="s">
        <v>48</v>
      </c>
      <c r="D59" s="19" t="s">
        <v>9</v>
      </c>
      <c r="E59" s="17">
        <v>0</v>
      </c>
      <c r="F59" s="17">
        <v>30080000</v>
      </c>
      <c r="G59" s="17">
        <v>0</v>
      </c>
      <c r="H59" s="17">
        <v>30080000</v>
      </c>
    </row>
    <row r="60" spans="1:8" x14ac:dyDescent="0.3">
      <c r="A60" s="77"/>
      <c r="B60" s="77"/>
      <c r="C60" s="77"/>
      <c r="D60" s="19" t="s">
        <v>10</v>
      </c>
      <c r="E60" s="17">
        <v>0</v>
      </c>
      <c r="F60" s="17">
        <v>29839900</v>
      </c>
      <c r="G60" s="17">
        <v>0</v>
      </c>
      <c r="H60" s="17">
        <v>29839900</v>
      </c>
    </row>
    <row r="61" spans="1:8" x14ac:dyDescent="0.3">
      <c r="A61" s="77"/>
      <c r="B61" s="77"/>
      <c r="C61" s="78"/>
      <c r="D61" s="19" t="s">
        <v>11</v>
      </c>
      <c r="E61" s="17">
        <f>E60-E59</f>
        <v>0</v>
      </c>
      <c r="F61" s="17">
        <f>F60-F59</f>
        <v>-240100</v>
      </c>
      <c r="G61" s="17">
        <f t="shared" ref="G61:H61" si="18">G60-G59</f>
        <v>0</v>
      </c>
      <c r="H61" s="17">
        <f t="shared" si="18"/>
        <v>-240100</v>
      </c>
    </row>
    <row r="62" spans="1:8" x14ac:dyDescent="0.3">
      <c r="A62" s="77"/>
      <c r="B62" s="77"/>
      <c r="C62" s="76" t="s">
        <v>49</v>
      </c>
      <c r="D62" s="19" t="s">
        <v>9</v>
      </c>
      <c r="E62" s="17">
        <v>0</v>
      </c>
      <c r="F62" s="17">
        <v>21600000</v>
      </c>
      <c r="G62" s="17">
        <v>0</v>
      </c>
      <c r="H62" s="17">
        <v>21600000</v>
      </c>
    </row>
    <row r="63" spans="1:8" x14ac:dyDescent="0.3">
      <c r="A63" s="77"/>
      <c r="B63" s="77"/>
      <c r="C63" s="77"/>
      <c r="D63" s="19" t="s">
        <v>10</v>
      </c>
      <c r="E63" s="17">
        <v>0</v>
      </c>
      <c r="F63" s="17">
        <v>15226180</v>
      </c>
      <c r="G63" s="17">
        <v>0</v>
      </c>
      <c r="H63" s="17">
        <v>15226180</v>
      </c>
    </row>
    <row r="64" spans="1:8" x14ac:dyDescent="0.3">
      <c r="A64" s="77"/>
      <c r="B64" s="77"/>
      <c r="C64" s="78"/>
      <c r="D64" s="19" t="s">
        <v>11</v>
      </c>
      <c r="E64" s="17">
        <f>E63-E62</f>
        <v>0</v>
      </c>
      <c r="F64" s="17">
        <f>F63-F62</f>
        <v>-6373820</v>
      </c>
      <c r="G64" s="17">
        <f t="shared" ref="G64:H64" si="19">G63-G62</f>
        <v>0</v>
      </c>
      <c r="H64" s="17">
        <f t="shared" si="19"/>
        <v>-6373820</v>
      </c>
    </row>
    <row r="65" spans="1:8" x14ac:dyDescent="0.3">
      <c r="A65" s="77"/>
      <c r="B65" s="77"/>
      <c r="C65" s="76"/>
      <c r="D65" s="19" t="s">
        <v>9</v>
      </c>
      <c r="E65" s="17">
        <v>0</v>
      </c>
      <c r="F65" s="17">
        <v>66680000</v>
      </c>
      <c r="G65" s="17">
        <v>0</v>
      </c>
      <c r="H65" s="17">
        <v>66680000</v>
      </c>
    </row>
    <row r="66" spans="1:8" x14ac:dyDescent="0.3">
      <c r="A66" s="77"/>
      <c r="B66" s="77"/>
      <c r="C66" s="77"/>
      <c r="D66" s="19" t="s">
        <v>10</v>
      </c>
      <c r="E66" s="17">
        <v>0</v>
      </c>
      <c r="F66" s="17">
        <v>48482680</v>
      </c>
      <c r="G66" s="17">
        <v>0</v>
      </c>
      <c r="H66" s="17">
        <v>48482680</v>
      </c>
    </row>
    <row r="67" spans="1:8" x14ac:dyDescent="0.3">
      <c r="A67" s="77"/>
      <c r="B67" s="77"/>
      <c r="C67" s="78"/>
      <c r="D67" s="19" t="s">
        <v>11</v>
      </c>
      <c r="E67" s="17">
        <f>E66-E65</f>
        <v>0</v>
      </c>
      <c r="F67" s="17">
        <f>F66-F65</f>
        <v>-18197320</v>
      </c>
      <c r="G67" s="17">
        <f t="shared" ref="G67:H67" si="20">G66-G65</f>
        <v>0</v>
      </c>
      <c r="H67" s="17">
        <f t="shared" si="20"/>
        <v>-18197320</v>
      </c>
    </row>
    <row r="68" spans="1:8" x14ac:dyDescent="0.3">
      <c r="A68" s="77"/>
      <c r="B68" s="77"/>
      <c r="C68" s="76"/>
      <c r="D68" s="19" t="s">
        <v>9</v>
      </c>
      <c r="E68" s="17">
        <v>0</v>
      </c>
      <c r="F68" s="17">
        <v>66680000</v>
      </c>
      <c r="G68" s="17">
        <v>0</v>
      </c>
      <c r="H68" s="17">
        <v>66680000</v>
      </c>
    </row>
    <row r="69" spans="1:8" x14ac:dyDescent="0.3">
      <c r="A69" s="77"/>
      <c r="B69" s="77"/>
      <c r="C69" s="77"/>
      <c r="D69" s="19" t="s">
        <v>10</v>
      </c>
      <c r="E69" s="17">
        <v>0</v>
      </c>
      <c r="F69" s="17">
        <v>48482680</v>
      </c>
      <c r="G69" s="17">
        <v>0</v>
      </c>
      <c r="H69" s="17">
        <v>48482680</v>
      </c>
    </row>
    <row r="70" spans="1:8" x14ac:dyDescent="0.3">
      <c r="A70" s="78"/>
      <c r="B70" s="78"/>
      <c r="C70" s="78"/>
      <c r="D70" s="19" t="s">
        <v>11</v>
      </c>
      <c r="E70" s="17">
        <f>E69-E68</f>
        <v>0</v>
      </c>
      <c r="F70" s="17">
        <f>F69-F68</f>
        <v>-18197320</v>
      </c>
      <c r="G70" s="17">
        <f t="shared" ref="G70:H70" si="21">G69-G68</f>
        <v>0</v>
      </c>
      <c r="H70" s="17">
        <f t="shared" si="21"/>
        <v>-18197320</v>
      </c>
    </row>
    <row r="71" spans="1:8" x14ac:dyDescent="0.3">
      <c r="A71" s="76" t="s">
        <v>54</v>
      </c>
      <c r="B71" s="76" t="s">
        <v>45</v>
      </c>
      <c r="C71" s="76" t="s">
        <v>50</v>
      </c>
      <c r="D71" s="19" t="s">
        <v>9</v>
      </c>
      <c r="E71" s="17">
        <v>28470000</v>
      </c>
      <c r="F71" s="17">
        <v>122713000</v>
      </c>
      <c r="G71" s="17">
        <v>0</v>
      </c>
      <c r="H71" s="17">
        <v>151183000</v>
      </c>
    </row>
    <row r="72" spans="1:8" x14ac:dyDescent="0.3">
      <c r="A72" s="77"/>
      <c r="B72" s="77"/>
      <c r="C72" s="77"/>
      <c r="D72" s="19" t="s">
        <v>10</v>
      </c>
      <c r="E72" s="17">
        <v>27413260</v>
      </c>
      <c r="F72" s="17">
        <v>103182750</v>
      </c>
      <c r="G72" s="17">
        <v>0</v>
      </c>
      <c r="H72" s="17">
        <v>130596010</v>
      </c>
    </row>
    <row r="73" spans="1:8" x14ac:dyDescent="0.3">
      <c r="A73" s="77"/>
      <c r="B73" s="77"/>
      <c r="C73" s="78"/>
      <c r="D73" s="19" t="s">
        <v>11</v>
      </c>
      <c r="E73" s="17">
        <f>E72-E71</f>
        <v>-1056740</v>
      </c>
      <c r="F73" s="17">
        <f>F72-F71</f>
        <v>-19530250</v>
      </c>
      <c r="G73" s="17">
        <f t="shared" ref="G73:H73" si="22">G72-G71</f>
        <v>0</v>
      </c>
      <c r="H73" s="17">
        <f t="shared" si="22"/>
        <v>-20586990</v>
      </c>
    </row>
    <row r="74" spans="1:8" x14ac:dyDescent="0.3">
      <c r="A74" s="77"/>
      <c r="B74" s="77"/>
      <c r="C74" s="76" t="s">
        <v>51</v>
      </c>
      <c r="D74" s="19" t="s">
        <v>9</v>
      </c>
      <c r="E74" s="17">
        <v>13573000</v>
      </c>
      <c r="F74" s="17">
        <v>41345000</v>
      </c>
      <c r="G74" s="17">
        <v>15000000</v>
      </c>
      <c r="H74" s="17">
        <v>69918000</v>
      </c>
    </row>
    <row r="75" spans="1:8" x14ac:dyDescent="0.3">
      <c r="A75" s="77"/>
      <c r="B75" s="77"/>
      <c r="C75" s="77"/>
      <c r="D75" s="19" t="s">
        <v>10</v>
      </c>
      <c r="E75" s="17">
        <v>11329650</v>
      </c>
      <c r="F75" s="17">
        <v>41153000</v>
      </c>
      <c r="G75" s="17">
        <v>11110200</v>
      </c>
      <c r="H75" s="17">
        <v>63592850</v>
      </c>
    </row>
    <row r="76" spans="1:8" x14ac:dyDescent="0.3">
      <c r="A76" s="77"/>
      <c r="B76" s="77"/>
      <c r="C76" s="78"/>
      <c r="D76" s="19" t="s">
        <v>11</v>
      </c>
      <c r="E76" s="17">
        <f>E75-E74</f>
        <v>-2243350</v>
      </c>
      <c r="F76" s="17">
        <f>F75-F74</f>
        <v>-192000</v>
      </c>
      <c r="G76" s="17">
        <f t="shared" ref="G76:H76" si="23">G75-G74</f>
        <v>-3889800</v>
      </c>
      <c r="H76" s="17">
        <f t="shared" si="23"/>
        <v>-6325150</v>
      </c>
    </row>
    <row r="77" spans="1:8" x14ac:dyDescent="0.3">
      <c r="A77" s="77"/>
      <c r="B77" s="77"/>
      <c r="C77" s="76" t="s">
        <v>52</v>
      </c>
      <c r="D77" s="19" t="s">
        <v>9</v>
      </c>
      <c r="E77" s="17">
        <v>0</v>
      </c>
      <c r="F77" s="17">
        <v>33782000</v>
      </c>
      <c r="G77" s="17">
        <v>0</v>
      </c>
      <c r="H77" s="17">
        <v>33782000</v>
      </c>
    </row>
    <row r="78" spans="1:8" x14ac:dyDescent="0.3">
      <c r="A78" s="77"/>
      <c r="B78" s="77"/>
      <c r="C78" s="77"/>
      <c r="D78" s="19" t="s">
        <v>10</v>
      </c>
      <c r="E78" s="17">
        <v>0</v>
      </c>
      <c r="F78" s="17">
        <v>33542940</v>
      </c>
      <c r="G78" s="17">
        <v>0</v>
      </c>
      <c r="H78" s="17">
        <v>33542940</v>
      </c>
    </row>
    <row r="79" spans="1:8" x14ac:dyDescent="0.3">
      <c r="A79" s="77"/>
      <c r="B79" s="77"/>
      <c r="C79" s="78"/>
      <c r="D79" s="19" t="s">
        <v>11</v>
      </c>
      <c r="E79" s="17">
        <f>E78-E77</f>
        <v>0</v>
      </c>
      <c r="F79" s="17">
        <f>F78-F77</f>
        <v>-239060</v>
      </c>
      <c r="G79" s="17">
        <f t="shared" ref="G79:H79" si="24">G78-G77</f>
        <v>0</v>
      </c>
      <c r="H79" s="17">
        <f t="shared" si="24"/>
        <v>-239060</v>
      </c>
    </row>
    <row r="80" spans="1:8" x14ac:dyDescent="0.3">
      <c r="A80" s="77"/>
      <c r="B80" s="77"/>
      <c r="C80" s="76" t="s">
        <v>53</v>
      </c>
      <c r="D80" s="19" t="s">
        <v>9</v>
      </c>
      <c r="E80" s="17">
        <v>1500000</v>
      </c>
      <c r="F80" s="17">
        <v>0</v>
      </c>
      <c r="G80" s="17">
        <v>0</v>
      </c>
      <c r="H80" s="17">
        <v>1500000</v>
      </c>
    </row>
    <row r="81" spans="1:8" x14ac:dyDescent="0.3">
      <c r="A81" s="77"/>
      <c r="B81" s="77"/>
      <c r="C81" s="77"/>
      <c r="D81" s="19" t="s">
        <v>10</v>
      </c>
      <c r="E81" s="17">
        <v>0</v>
      </c>
      <c r="F81" s="17">
        <v>0</v>
      </c>
      <c r="G81" s="17">
        <v>0</v>
      </c>
      <c r="H81" s="17">
        <v>0</v>
      </c>
    </row>
    <row r="82" spans="1:8" x14ac:dyDescent="0.3">
      <c r="A82" s="77"/>
      <c r="B82" s="77"/>
      <c r="C82" s="78"/>
      <c r="D82" s="19" t="s">
        <v>11</v>
      </c>
      <c r="E82" s="17">
        <f>E81-E80</f>
        <v>-1500000</v>
      </c>
      <c r="F82" s="17">
        <f>F81-F80</f>
        <v>0</v>
      </c>
      <c r="G82" s="17">
        <f t="shared" ref="G82:H82" si="25">G81-G80</f>
        <v>0</v>
      </c>
      <c r="H82" s="17">
        <f t="shared" si="25"/>
        <v>-1500000</v>
      </c>
    </row>
    <row r="83" spans="1:8" x14ac:dyDescent="0.3">
      <c r="A83" s="77"/>
      <c r="B83" s="77"/>
      <c r="C83" s="76"/>
      <c r="D83" s="19" t="s">
        <v>9</v>
      </c>
      <c r="E83" s="17">
        <v>43543000</v>
      </c>
      <c r="F83" s="17">
        <v>197840000</v>
      </c>
      <c r="G83" s="17">
        <v>15000000</v>
      </c>
      <c r="H83" s="17">
        <v>256383000</v>
      </c>
    </row>
    <row r="84" spans="1:8" ht="15" customHeight="1" x14ac:dyDescent="0.3">
      <c r="A84" s="77"/>
      <c r="B84" s="77"/>
      <c r="C84" s="77"/>
      <c r="D84" s="19" t="s">
        <v>10</v>
      </c>
      <c r="E84" s="17">
        <v>38742910</v>
      </c>
      <c r="F84" s="17">
        <v>177878690</v>
      </c>
      <c r="G84" s="17">
        <v>11110200</v>
      </c>
      <c r="H84" s="17">
        <v>227731800</v>
      </c>
    </row>
    <row r="85" spans="1:8" x14ac:dyDescent="0.3">
      <c r="A85" s="77"/>
      <c r="B85" s="78"/>
      <c r="C85" s="78"/>
      <c r="D85" s="19" t="s">
        <v>11</v>
      </c>
      <c r="E85" s="17">
        <f>E84-E83</f>
        <v>-4800090</v>
      </c>
      <c r="F85" s="17">
        <f>F84-F83</f>
        <v>-19961310</v>
      </c>
      <c r="G85" s="17">
        <f t="shared" ref="G85:H85" si="26">G84-G83</f>
        <v>-3889800</v>
      </c>
      <c r="H85" s="17">
        <f t="shared" si="26"/>
        <v>-28651200</v>
      </c>
    </row>
    <row r="86" spans="1:8" x14ac:dyDescent="0.3">
      <c r="A86" s="77"/>
      <c r="B86" s="76" t="s">
        <v>54</v>
      </c>
      <c r="C86" s="76" t="s">
        <v>75</v>
      </c>
      <c r="D86" s="19" t="s">
        <v>9</v>
      </c>
      <c r="E86" s="17">
        <v>0</v>
      </c>
      <c r="F86" s="17">
        <v>1190000</v>
      </c>
      <c r="G86" s="17">
        <v>0</v>
      </c>
      <c r="H86" s="17">
        <v>1190000</v>
      </c>
    </row>
    <row r="87" spans="1:8" x14ac:dyDescent="0.3">
      <c r="A87" s="77"/>
      <c r="B87" s="77"/>
      <c r="C87" s="77"/>
      <c r="D87" s="19" t="s">
        <v>10</v>
      </c>
      <c r="E87" s="17">
        <v>0</v>
      </c>
      <c r="F87" s="17">
        <v>172750</v>
      </c>
      <c r="G87" s="17">
        <v>0</v>
      </c>
      <c r="H87" s="17">
        <v>172750</v>
      </c>
    </row>
    <row r="88" spans="1:8" x14ac:dyDescent="0.3">
      <c r="A88" s="77"/>
      <c r="B88" s="77"/>
      <c r="C88" s="78"/>
      <c r="D88" s="19" t="s">
        <v>11</v>
      </c>
      <c r="E88" s="17">
        <f>E87-E86</f>
        <v>0</v>
      </c>
      <c r="F88" s="17">
        <f>F87-F86</f>
        <v>-1017250</v>
      </c>
      <c r="G88" s="17">
        <f t="shared" ref="G88:H88" si="27">G87-G86</f>
        <v>0</v>
      </c>
      <c r="H88" s="17">
        <f t="shared" si="27"/>
        <v>-1017250</v>
      </c>
    </row>
    <row r="89" spans="1:8" x14ac:dyDescent="0.3">
      <c r="A89" s="77"/>
      <c r="B89" s="77"/>
      <c r="C89" s="76"/>
      <c r="D89" s="19" t="s">
        <v>9</v>
      </c>
      <c r="E89" s="17">
        <v>0</v>
      </c>
      <c r="F89" s="17">
        <v>1190000</v>
      </c>
      <c r="G89" s="17">
        <v>0</v>
      </c>
      <c r="H89" s="17">
        <v>1190000</v>
      </c>
    </row>
    <row r="90" spans="1:8" x14ac:dyDescent="0.3">
      <c r="A90" s="77"/>
      <c r="B90" s="77"/>
      <c r="C90" s="77"/>
      <c r="D90" s="19" t="s">
        <v>10</v>
      </c>
      <c r="E90" s="17">
        <v>0</v>
      </c>
      <c r="F90" s="17">
        <v>172750</v>
      </c>
      <c r="G90" s="17">
        <v>0</v>
      </c>
      <c r="H90" s="17">
        <v>172750</v>
      </c>
    </row>
    <row r="91" spans="1:8" x14ac:dyDescent="0.3">
      <c r="A91" s="77"/>
      <c r="B91" s="77"/>
      <c r="C91" s="78"/>
      <c r="D91" s="19" t="s">
        <v>11</v>
      </c>
      <c r="E91" s="17">
        <f>E90-E89</f>
        <v>0</v>
      </c>
      <c r="F91" s="17">
        <f>F90-F89</f>
        <v>-1017250</v>
      </c>
      <c r="G91" s="17">
        <f t="shared" ref="G91:H91" si="28">G90-G89</f>
        <v>0</v>
      </c>
      <c r="H91" s="17">
        <f t="shared" si="28"/>
        <v>-1017250</v>
      </c>
    </row>
    <row r="92" spans="1:8" x14ac:dyDescent="0.3">
      <c r="A92" s="77"/>
      <c r="B92" s="77"/>
      <c r="C92" s="76"/>
      <c r="D92" s="19" t="s">
        <v>9</v>
      </c>
      <c r="E92" s="17">
        <v>43543000</v>
      </c>
      <c r="F92" s="17">
        <v>199030000</v>
      </c>
      <c r="G92" s="17">
        <v>15000000</v>
      </c>
      <c r="H92" s="17">
        <v>257573000</v>
      </c>
    </row>
    <row r="93" spans="1:8" x14ac:dyDescent="0.3">
      <c r="A93" s="77"/>
      <c r="B93" s="77"/>
      <c r="C93" s="77"/>
      <c r="D93" s="19" t="s">
        <v>10</v>
      </c>
      <c r="E93" s="17">
        <v>38742910</v>
      </c>
      <c r="F93" s="17">
        <v>178051440</v>
      </c>
      <c r="G93" s="17">
        <v>11110200</v>
      </c>
      <c r="H93" s="17">
        <v>227904550</v>
      </c>
    </row>
    <row r="94" spans="1:8" x14ac:dyDescent="0.3">
      <c r="A94" s="78"/>
      <c r="B94" s="78"/>
      <c r="C94" s="78"/>
      <c r="D94" s="19" t="s">
        <v>11</v>
      </c>
      <c r="E94" s="17">
        <f>E93-E92</f>
        <v>-4800090</v>
      </c>
      <c r="F94" s="17">
        <f>F93-F92</f>
        <v>-20978560</v>
      </c>
      <c r="G94" s="17">
        <f t="shared" ref="G94:H94" si="29">G93-G92</f>
        <v>-3889800</v>
      </c>
      <c r="H94" s="17">
        <f t="shared" si="29"/>
        <v>-29668450</v>
      </c>
    </row>
    <row r="95" spans="1:8" x14ac:dyDescent="0.3">
      <c r="A95" s="76" t="s">
        <v>56</v>
      </c>
      <c r="B95" s="76" t="s">
        <v>56</v>
      </c>
      <c r="C95" s="76" t="s">
        <v>55</v>
      </c>
      <c r="D95" s="19" t="s">
        <v>9</v>
      </c>
      <c r="E95" s="17">
        <v>0</v>
      </c>
      <c r="F95" s="17">
        <v>0</v>
      </c>
      <c r="G95" s="17">
        <v>0</v>
      </c>
      <c r="H95" s="17">
        <v>0</v>
      </c>
    </row>
    <row r="96" spans="1:8" x14ac:dyDescent="0.3">
      <c r="A96" s="77"/>
      <c r="B96" s="77"/>
      <c r="C96" s="77"/>
      <c r="D96" s="19" t="s">
        <v>10</v>
      </c>
      <c r="E96" s="17">
        <v>0</v>
      </c>
      <c r="F96" s="17">
        <v>0</v>
      </c>
      <c r="G96" s="17">
        <v>0</v>
      </c>
      <c r="H96" s="17">
        <v>0</v>
      </c>
    </row>
    <row r="97" spans="1:8" x14ac:dyDescent="0.3">
      <c r="A97" s="77"/>
      <c r="B97" s="77"/>
      <c r="C97" s="78"/>
      <c r="D97" s="19" t="s">
        <v>11</v>
      </c>
      <c r="E97" s="17">
        <f>E96-E95</f>
        <v>0</v>
      </c>
      <c r="F97" s="17">
        <f>F96-F95</f>
        <v>0</v>
      </c>
      <c r="G97" s="17">
        <f t="shared" ref="G97:H97" si="30">G96-G95</f>
        <v>0</v>
      </c>
      <c r="H97" s="17">
        <f t="shared" si="30"/>
        <v>0</v>
      </c>
    </row>
    <row r="98" spans="1:8" x14ac:dyDescent="0.3">
      <c r="A98" s="77"/>
      <c r="B98" s="77"/>
      <c r="C98" s="76"/>
      <c r="D98" s="19" t="s">
        <v>9</v>
      </c>
      <c r="E98" s="17">
        <v>0</v>
      </c>
      <c r="F98" s="17">
        <v>0</v>
      </c>
      <c r="G98" s="17">
        <v>0</v>
      </c>
      <c r="H98" s="17">
        <v>0</v>
      </c>
    </row>
    <row r="99" spans="1:8" x14ac:dyDescent="0.3">
      <c r="A99" s="77"/>
      <c r="B99" s="77"/>
      <c r="C99" s="77"/>
      <c r="D99" s="19" t="s">
        <v>10</v>
      </c>
      <c r="E99" s="17">
        <v>0</v>
      </c>
      <c r="F99" s="17">
        <v>0</v>
      </c>
      <c r="G99" s="17">
        <v>0</v>
      </c>
      <c r="H99" s="17">
        <v>0</v>
      </c>
    </row>
    <row r="100" spans="1:8" x14ac:dyDescent="0.3">
      <c r="A100" s="77"/>
      <c r="B100" s="77"/>
      <c r="C100" s="78"/>
      <c r="D100" s="19" t="s">
        <v>11</v>
      </c>
      <c r="E100" s="17">
        <f>E99-E98</f>
        <v>0</v>
      </c>
      <c r="F100" s="17">
        <f>F99-F98</f>
        <v>0</v>
      </c>
      <c r="G100" s="17">
        <f t="shared" ref="G100:H100" si="31">G99-G98</f>
        <v>0</v>
      </c>
      <c r="H100" s="17">
        <f t="shared" si="31"/>
        <v>0</v>
      </c>
    </row>
    <row r="101" spans="1:8" x14ac:dyDescent="0.3">
      <c r="A101" s="77"/>
      <c r="B101" s="77"/>
      <c r="C101" s="76"/>
      <c r="D101" s="19" t="s">
        <v>9</v>
      </c>
      <c r="E101" s="17">
        <v>0</v>
      </c>
      <c r="F101" s="17">
        <v>0</v>
      </c>
      <c r="G101" s="17">
        <v>0</v>
      </c>
      <c r="H101" s="17">
        <v>0</v>
      </c>
    </row>
    <row r="102" spans="1:8" x14ac:dyDescent="0.3">
      <c r="A102" s="77"/>
      <c r="B102" s="77"/>
      <c r="C102" s="77"/>
      <c r="D102" s="19" t="s">
        <v>10</v>
      </c>
      <c r="E102" s="17">
        <v>0</v>
      </c>
      <c r="F102" s="17">
        <v>0</v>
      </c>
      <c r="G102" s="17">
        <v>0</v>
      </c>
      <c r="H102" s="17">
        <v>0</v>
      </c>
    </row>
    <row r="103" spans="1:8" x14ac:dyDescent="0.3">
      <c r="A103" s="78"/>
      <c r="B103" s="78"/>
      <c r="C103" s="78"/>
      <c r="D103" s="19" t="s">
        <v>11</v>
      </c>
      <c r="E103" s="17">
        <f>E102-E101</f>
        <v>0</v>
      </c>
      <c r="F103" s="17">
        <f>F102-F101</f>
        <v>0</v>
      </c>
      <c r="G103" s="17">
        <f t="shared" ref="G103:H103" si="32">G102-G101</f>
        <v>0</v>
      </c>
      <c r="H103" s="17">
        <f t="shared" si="32"/>
        <v>0</v>
      </c>
    </row>
    <row r="104" spans="1:8" ht="13.5" customHeight="1" x14ac:dyDescent="0.3">
      <c r="A104" s="76" t="s">
        <v>73</v>
      </c>
      <c r="B104" s="76" t="s">
        <v>91</v>
      </c>
      <c r="C104" s="76" t="s">
        <v>74</v>
      </c>
      <c r="D104" s="19" t="s">
        <v>9</v>
      </c>
      <c r="E104" s="17">
        <v>0</v>
      </c>
      <c r="F104" s="17">
        <v>0</v>
      </c>
      <c r="G104" s="17">
        <v>0</v>
      </c>
      <c r="H104" s="17">
        <v>0</v>
      </c>
    </row>
    <row r="105" spans="1:8" x14ac:dyDescent="0.3">
      <c r="A105" s="77"/>
      <c r="B105" s="77"/>
      <c r="C105" s="77"/>
      <c r="D105" s="19" t="s">
        <v>10</v>
      </c>
      <c r="E105" s="17">
        <v>0</v>
      </c>
      <c r="F105" s="17">
        <v>0</v>
      </c>
      <c r="G105" s="17">
        <v>0</v>
      </c>
      <c r="H105" s="17">
        <v>0</v>
      </c>
    </row>
    <row r="106" spans="1:8" x14ac:dyDescent="0.3">
      <c r="A106" s="77"/>
      <c r="B106" s="77"/>
      <c r="C106" s="78"/>
      <c r="D106" s="19" t="s">
        <v>11</v>
      </c>
      <c r="E106" s="17">
        <f>E105-E104</f>
        <v>0</v>
      </c>
      <c r="F106" s="17">
        <f>F105-F104</f>
        <v>0</v>
      </c>
      <c r="G106" s="17">
        <f t="shared" ref="G106:H106" si="33">G105-G104</f>
        <v>0</v>
      </c>
      <c r="H106" s="17">
        <f t="shared" si="33"/>
        <v>0</v>
      </c>
    </row>
    <row r="107" spans="1:8" x14ac:dyDescent="0.3">
      <c r="A107" s="77"/>
      <c r="B107" s="77"/>
      <c r="C107" s="76"/>
      <c r="D107" s="19" t="s">
        <v>9</v>
      </c>
      <c r="E107" s="17">
        <v>0</v>
      </c>
      <c r="F107" s="17">
        <v>0</v>
      </c>
      <c r="G107" s="17">
        <v>0</v>
      </c>
      <c r="H107" s="17">
        <v>0</v>
      </c>
    </row>
    <row r="108" spans="1:8" x14ac:dyDescent="0.3">
      <c r="A108" s="77"/>
      <c r="B108" s="77"/>
      <c r="C108" s="77"/>
      <c r="D108" s="19" t="s">
        <v>10</v>
      </c>
      <c r="E108" s="17">
        <v>0</v>
      </c>
      <c r="F108" s="17">
        <v>0</v>
      </c>
      <c r="G108" s="17">
        <v>0</v>
      </c>
      <c r="H108" s="17">
        <v>0</v>
      </c>
    </row>
    <row r="109" spans="1:8" x14ac:dyDescent="0.3">
      <c r="A109" s="77"/>
      <c r="B109" s="77"/>
      <c r="C109" s="78"/>
      <c r="D109" s="19" t="s">
        <v>11</v>
      </c>
      <c r="E109" s="17">
        <f>E108-E107</f>
        <v>0</v>
      </c>
      <c r="F109" s="17">
        <f>F108-F107</f>
        <v>0</v>
      </c>
      <c r="G109" s="17">
        <f t="shared" ref="G109:H109" si="34">G108-G107</f>
        <v>0</v>
      </c>
      <c r="H109" s="17">
        <f t="shared" si="34"/>
        <v>0</v>
      </c>
    </row>
    <row r="110" spans="1:8" x14ac:dyDescent="0.3">
      <c r="A110" s="77"/>
      <c r="B110" s="77"/>
      <c r="C110" s="76"/>
      <c r="D110" s="19" t="s">
        <v>9</v>
      </c>
      <c r="E110" s="17">
        <v>0</v>
      </c>
      <c r="F110" s="17">
        <v>0</v>
      </c>
      <c r="G110" s="17">
        <v>0</v>
      </c>
      <c r="H110" s="17">
        <v>0</v>
      </c>
    </row>
    <row r="111" spans="1:8" x14ac:dyDescent="0.3">
      <c r="A111" s="77"/>
      <c r="B111" s="77"/>
      <c r="C111" s="77"/>
      <c r="D111" s="19" t="s">
        <v>10</v>
      </c>
      <c r="E111" s="17">
        <v>0</v>
      </c>
      <c r="F111" s="17">
        <v>0</v>
      </c>
      <c r="G111" s="17">
        <v>0</v>
      </c>
      <c r="H111" s="17">
        <v>0</v>
      </c>
    </row>
    <row r="112" spans="1:8" x14ac:dyDescent="0.3">
      <c r="A112" s="78"/>
      <c r="B112" s="78"/>
      <c r="C112" s="78"/>
      <c r="D112" s="19" t="s">
        <v>11</v>
      </c>
      <c r="E112" s="17">
        <f>E111-E110</f>
        <v>0</v>
      </c>
      <c r="F112" s="17">
        <f>F111-F110</f>
        <v>0</v>
      </c>
      <c r="G112" s="17">
        <f t="shared" ref="G112:H112" si="35">G111-G110</f>
        <v>0</v>
      </c>
      <c r="H112" s="17">
        <f t="shared" si="35"/>
        <v>0</v>
      </c>
    </row>
    <row r="113" spans="1:8" x14ac:dyDescent="0.3">
      <c r="A113" s="76" t="s">
        <v>57</v>
      </c>
      <c r="B113" s="76" t="s">
        <v>57</v>
      </c>
      <c r="C113" s="76" t="s">
        <v>57</v>
      </c>
      <c r="D113" s="19" t="s">
        <v>9</v>
      </c>
      <c r="E113" s="17">
        <v>0</v>
      </c>
      <c r="F113" s="17">
        <v>1000000</v>
      </c>
      <c r="G113" s="17">
        <v>0</v>
      </c>
      <c r="H113" s="17">
        <v>1000000</v>
      </c>
    </row>
    <row r="114" spans="1:8" x14ac:dyDescent="0.3">
      <c r="A114" s="77"/>
      <c r="B114" s="77"/>
      <c r="C114" s="77"/>
      <c r="D114" s="19" t="s">
        <v>10</v>
      </c>
      <c r="E114" s="17">
        <v>0</v>
      </c>
      <c r="F114" s="17">
        <v>600010</v>
      </c>
      <c r="G114" s="17">
        <v>0</v>
      </c>
      <c r="H114" s="17">
        <v>600010</v>
      </c>
    </row>
    <row r="115" spans="1:8" x14ac:dyDescent="0.3">
      <c r="A115" s="77"/>
      <c r="B115" s="77"/>
      <c r="C115" s="78"/>
      <c r="D115" s="19" t="s">
        <v>11</v>
      </c>
      <c r="E115" s="17">
        <f>E114-E113</f>
        <v>0</v>
      </c>
      <c r="F115" s="17">
        <f>F114-F113</f>
        <v>-399990</v>
      </c>
      <c r="G115" s="17">
        <f t="shared" ref="G115:H115" si="36">G114-G113</f>
        <v>0</v>
      </c>
      <c r="H115" s="17">
        <f t="shared" si="36"/>
        <v>-399990</v>
      </c>
    </row>
    <row r="116" spans="1:8" x14ac:dyDescent="0.3">
      <c r="A116" s="77"/>
      <c r="B116" s="77"/>
      <c r="C116" s="76"/>
      <c r="D116" s="19" t="s">
        <v>9</v>
      </c>
      <c r="E116" s="17">
        <v>0</v>
      </c>
      <c r="F116" s="17">
        <v>1000000</v>
      </c>
      <c r="G116" s="17">
        <v>0</v>
      </c>
      <c r="H116" s="17">
        <v>1000000</v>
      </c>
    </row>
    <row r="117" spans="1:8" x14ac:dyDescent="0.3">
      <c r="A117" s="77"/>
      <c r="B117" s="77"/>
      <c r="C117" s="77"/>
      <c r="D117" s="19" t="s">
        <v>10</v>
      </c>
      <c r="E117" s="17">
        <v>0</v>
      </c>
      <c r="F117" s="17">
        <v>600010</v>
      </c>
      <c r="G117" s="17">
        <v>0</v>
      </c>
      <c r="H117" s="17">
        <v>600010</v>
      </c>
    </row>
    <row r="118" spans="1:8" x14ac:dyDescent="0.3">
      <c r="A118" s="77"/>
      <c r="B118" s="77"/>
      <c r="C118" s="78"/>
      <c r="D118" s="19" t="s">
        <v>11</v>
      </c>
      <c r="E118" s="17">
        <f>E117-E116</f>
        <v>0</v>
      </c>
      <c r="F118" s="17">
        <f>F117-F116</f>
        <v>-399990</v>
      </c>
      <c r="G118" s="17">
        <f t="shared" ref="G118:H118" si="37">G117-G116</f>
        <v>0</v>
      </c>
      <c r="H118" s="17">
        <f t="shared" si="37"/>
        <v>-399990</v>
      </c>
    </row>
    <row r="119" spans="1:8" x14ac:dyDescent="0.3">
      <c r="A119" s="77"/>
      <c r="B119" s="77"/>
      <c r="C119" s="76"/>
      <c r="D119" s="19" t="s">
        <v>9</v>
      </c>
      <c r="E119" s="17">
        <v>0</v>
      </c>
      <c r="F119" s="17">
        <v>1000000</v>
      </c>
      <c r="G119" s="17">
        <v>0</v>
      </c>
      <c r="H119" s="17">
        <v>1000000</v>
      </c>
    </row>
    <row r="120" spans="1:8" x14ac:dyDescent="0.3">
      <c r="A120" s="77"/>
      <c r="B120" s="77"/>
      <c r="C120" s="77"/>
      <c r="D120" s="19" t="s">
        <v>10</v>
      </c>
      <c r="E120" s="17">
        <v>0</v>
      </c>
      <c r="F120" s="17">
        <v>600010</v>
      </c>
      <c r="G120" s="17">
        <v>0</v>
      </c>
      <c r="H120" s="17">
        <v>600010</v>
      </c>
    </row>
    <row r="121" spans="1:8" x14ac:dyDescent="0.3">
      <c r="A121" s="78"/>
      <c r="B121" s="78"/>
      <c r="C121" s="78"/>
      <c r="D121" s="19" t="s">
        <v>11</v>
      </c>
      <c r="E121" s="17">
        <f>E120-E119</f>
        <v>0</v>
      </c>
      <c r="F121" s="17">
        <f>F120-F119</f>
        <v>-399990</v>
      </c>
      <c r="G121" s="17">
        <f t="shared" ref="G121:H121" si="38">G120-G119</f>
        <v>0</v>
      </c>
      <c r="H121" s="17">
        <f t="shared" si="38"/>
        <v>-399990</v>
      </c>
    </row>
    <row r="122" spans="1:8" ht="13.5" customHeight="1" x14ac:dyDescent="0.3">
      <c r="A122" s="76" t="s">
        <v>72</v>
      </c>
      <c r="B122" s="76" t="s">
        <v>72</v>
      </c>
      <c r="C122" s="76" t="s">
        <v>71</v>
      </c>
      <c r="D122" s="19" t="s">
        <v>9</v>
      </c>
      <c r="E122" s="17">
        <v>0</v>
      </c>
      <c r="F122" s="17">
        <v>0</v>
      </c>
      <c r="G122" s="17">
        <v>0</v>
      </c>
      <c r="H122" s="17">
        <v>0</v>
      </c>
    </row>
    <row r="123" spans="1:8" x14ac:dyDescent="0.3">
      <c r="A123" s="77"/>
      <c r="B123" s="77"/>
      <c r="C123" s="77"/>
      <c r="D123" s="19" t="s">
        <v>10</v>
      </c>
      <c r="E123" s="17">
        <v>0</v>
      </c>
      <c r="F123" s="17">
        <v>0</v>
      </c>
      <c r="G123" s="17">
        <v>0</v>
      </c>
      <c r="H123" s="17">
        <v>0</v>
      </c>
    </row>
    <row r="124" spans="1:8" x14ac:dyDescent="0.3">
      <c r="A124" s="77"/>
      <c r="B124" s="77"/>
      <c r="C124" s="78"/>
      <c r="D124" s="19" t="s">
        <v>11</v>
      </c>
      <c r="E124" s="17">
        <f>E123-E122</f>
        <v>0</v>
      </c>
      <c r="F124" s="17">
        <f>F123-F122</f>
        <v>0</v>
      </c>
      <c r="G124" s="17">
        <f t="shared" ref="G124:H124" si="39">G123-G122</f>
        <v>0</v>
      </c>
      <c r="H124" s="17">
        <f t="shared" si="39"/>
        <v>0</v>
      </c>
    </row>
    <row r="125" spans="1:8" x14ac:dyDescent="0.3">
      <c r="A125" s="77"/>
      <c r="B125" s="77"/>
      <c r="C125" s="76" t="s">
        <v>95</v>
      </c>
      <c r="D125" s="19" t="s">
        <v>9</v>
      </c>
      <c r="E125" s="17">
        <v>1000</v>
      </c>
      <c r="F125" s="17">
        <v>1000</v>
      </c>
      <c r="G125" s="17">
        <v>0</v>
      </c>
      <c r="H125" s="17">
        <v>2000</v>
      </c>
    </row>
    <row r="126" spans="1:8" x14ac:dyDescent="0.3">
      <c r="A126" s="77"/>
      <c r="B126" s="77"/>
      <c r="C126" s="77"/>
      <c r="D126" s="19" t="s">
        <v>10</v>
      </c>
      <c r="E126" s="17">
        <v>200</v>
      </c>
      <c r="F126" s="17">
        <v>837</v>
      </c>
      <c r="G126" s="17">
        <v>0</v>
      </c>
      <c r="H126" s="17">
        <v>1037</v>
      </c>
    </row>
    <row r="127" spans="1:8" x14ac:dyDescent="0.3">
      <c r="A127" s="77"/>
      <c r="B127" s="77"/>
      <c r="C127" s="78"/>
      <c r="D127" s="19" t="s">
        <v>11</v>
      </c>
      <c r="E127" s="17">
        <f>E126-E125</f>
        <v>-800</v>
      </c>
      <c r="F127" s="17">
        <f>F126-F125</f>
        <v>-163</v>
      </c>
      <c r="G127" s="17">
        <f t="shared" ref="G127:H127" si="40">G126-G125</f>
        <v>0</v>
      </c>
      <c r="H127" s="17">
        <f t="shared" si="40"/>
        <v>-963</v>
      </c>
    </row>
    <row r="128" spans="1:8" x14ac:dyDescent="0.3">
      <c r="A128" s="77"/>
      <c r="B128" s="77"/>
      <c r="C128" s="76"/>
      <c r="D128" s="19" t="s">
        <v>9</v>
      </c>
      <c r="E128" s="17">
        <v>1000</v>
      </c>
      <c r="F128" s="17">
        <v>1000</v>
      </c>
      <c r="G128" s="17">
        <v>0</v>
      </c>
      <c r="H128" s="17">
        <v>2000</v>
      </c>
    </row>
    <row r="129" spans="1:8" x14ac:dyDescent="0.3">
      <c r="A129" s="77"/>
      <c r="B129" s="77"/>
      <c r="C129" s="77"/>
      <c r="D129" s="19" t="s">
        <v>10</v>
      </c>
      <c r="E129" s="17">
        <v>200</v>
      </c>
      <c r="F129" s="17">
        <v>837</v>
      </c>
      <c r="G129" s="17">
        <v>0</v>
      </c>
      <c r="H129" s="17">
        <v>1037</v>
      </c>
    </row>
    <row r="130" spans="1:8" x14ac:dyDescent="0.3">
      <c r="A130" s="77"/>
      <c r="B130" s="77"/>
      <c r="C130" s="78"/>
      <c r="D130" s="19" t="s">
        <v>11</v>
      </c>
      <c r="E130" s="17">
        <f>E129-E128</f>
        <v>-800</v>
      </c>
      <c r="F130" s="17">
        <f>F129-F128</f>
        <v>-163</v>
      </c>
      <c r="G130" s="17">
        <f t="shared" ref="G130:H130" si="41">G129-G128</f>
        <v>0</v>
      </c>
      <c r="H130" s="17">
        <f t="shared" si="41"/>
        <v>-963</v>
      </c>
    </row>
    <row r="131" spans="1:8" ht="13.5" customHeight="1" x14ac:dyDescent="0.3">
      <c r="A131" s="77"/>
      <c r="B131" s="77"/>
      <c r="C131" s="76"/>
      <c r="D131" s="19" t="s">
        <v>9</v>
      </c>
      <c r="E131" s="17">
        <v>1000</v>
      </c>
      <c r="F131" s="17">
        <v>1000</v>
      </c>
      <c r="G131" s="17">
        <v>0</v>
      </c>
      <c r="H131" s="17">
        <v>2000</v>
      </c>
    </row>
    <row r="132" spans="1:8" x14ac:dyDescent="0.3">
      <c r="A132" s="77"/>
      <c r="B132" s="77"/>
      <c r="C132" s="77"/>
      <c r="D132" s="19" t="s">
        <v>10</v>
      </c>
      <c r="E132" s="17">
        <v>200</v>
      </c>
      <c r="F132" s="17">
        <v>837</v>
      </c>
      <c r="G132" s="17">
        <v>0</v>
      </c>
      <c r="H132" s="17">
        <v>1037</v>
      </c>
    </row>
    <row r="133" spans="1:8" x14ac:dyDescent="0.3">
      <c r="A133" s="78"/>
      <c r="B133" s="78"/>
      <c r="C133" s="78"/>
      <c r="D133" s="19" t="s">
        <v>11</v>
      </c>
      <c r="E133" s="17">
        <f>E132-E131</f>
        <v>-800</v>
      </c>
      <c r="F133" s="17">
        <f>F132-F131</f>
        <v>-163</v>
      </c>
      <c r="G133" s="17">
        <f t="shared" ref="G133:H133" si="42">G132-G131</f>
        <v>0</v>
      </c>
      <c r="H133" s="17">
        <f t="shared" si="42"/>
        <v>-963</v>
      </c>
    </row>
    <row r="134" spans="1:8" ht="13.5" customHeight="1" x14ac:dyDescent="0.3">
      <c r="A134" s="76" t="s">
        <v>94</v>
      </c>
      <c r="B134" s="76" t="s">
        <v>93</v>
      </c>
      <c r="C134" s="76" t="s">
        <v>58</v>
      </c>
      <c r="D134" s="19" t="s">
        <v>9</v>
      </c>
      <c r="E134" s="17">
        <v>0</v>
      </c>
      <c r="F134" s="17">
        <v>35100000</v>
      </c>
      <c r="G134" s="17">
        <v>0</v>
      </c>
      <c r="H134" s="17">
        <v>35100000</v>
      </c>
    </row>
    <row r="135" spans="1:8" x14ac:dyDescent="0.3">
      <c r="A135" s="77"/>
      <c r="B135" s="77"/>
      <c r="C135" s="77"/>
      <c r="D135" s="19" t="s">
        <v>10</v>
      </c>
      <c r="E135" s="17">
        <v>0</v>
      </c>
      <c r="F135" s="17">
        <v>32175000</v>
      </c>
      <c r="G135" s="17">
        <v>0</v>
      </c>
      <c r="H135" s="17">
        <v>32175000</v>
      </c>
    </row>
    <row r="136" spans="1:8" x14ac:dyDescent="0.3">
      <c r="A136" s="77"/>
      <c r="B136" s="77"/>
      <c r="C136" s="78"/>
      <c r="D136" s="19" t="s">
        <v>11</v>
      </c>
      <c r="E136" s="17">
        <f>E135-E134</f>
        <v>0</v>
      </c>
      <c r="F136" s="17">
        <f>F135-F134</f>
        <v>-2925000</v>
      </c>
      <c r="G136" s="17">
        <f t="shared" ref="G136:H136" si="43">G135-G134</f>
        <v>0</v>
      </c>
      <c r="H136" s="17">
        <f t="shared" si="43"/>
        <v>-2925000</v>
      </c>
    </row>
    <row r="137" spans="1:8" x14ac:dyDescent="0.3">
      <c r="A137" s="77"/>
      <c r="B137" s="77"/>
      <c r="C137" s="76" t="s">
        <v>92</v>
      </c>
      <c r="D137" s="19" t="s">
        <v>9</v>
      </c>
      <c r="E137" s="17">
        <v>0</v>
      </c>
      <c r="F137" s="17">
        <v>58500000</v>
      </c>
      <c r="G137" s="17">
        <v>0</v>
      </c>
      <c r="H137" s="17">
        <v>58500000</v>
      </c>
    </row>
    <row r="138" spans="1:8" x14ac:dyDescent="0.3">
      <c r="A138" s="77"/>
      <c r="B138" s="77"/>
      <c r="C138" s="77"/>
      <c r="D138" s="19" t="s">
        <v>10</v>
      </c>
      <c r="E138" s="17">
        <v>0</v>
      </c>
      <c r="F138" s="17">
        <v>53625000</v>
      </c>
      <c r="G138" s="17">
        <v>0</v>
      </c>
      <c r="H138" s="17">
        <v>53625000</v>
      </c>
    </row>
    <row r="139" spans="1:8" x14ac:dyDescent="0.3">
      <c r="A139" s="77"/>
      <c r="B139" s="77"/>
      <c r="C139" s="78"/>
      <c r="D139" s="19" t="s">
        <v>11</v>
      </c>
      <c r="E139" s="17">
        <f>E138-E137</f>
        <v>0</v>
      </c>
      <c r="F139" s="17">
        <f>F138-F137</f>
        <v>-4875000</v>
      </c>
      <c r="G139" s="17">
        <f t="shared" ref="G139:H139" si="44">G138-G137</f>
        <v>0</v>
      </c>
      <c r="H139" s="17">
        <f t="shared" si="44"/>
        <v>-4875000</v>
      </c>
    </row>
    <row r="140" spans="1:8" x14ac:dyDescent="0.3">
      <c r="A140" s="77"/>
      <c r="B140" s="77"/>
      <c r="C140" s="76"/>
      <c r="D140" s="19" t="s">
        <v>9</v>
      </c>
      <c r="E140" s="17">
        <v>0</v>
      </c>
      <c r="F140" s="17">
        <v>93600000</v>
      </c>
      <c r="G140" s="17">
        <v>0</v>
      </c>
      <c r="H140" s="17">
        <v>93600000</v>
      </c>
    </row>
    <row r="141" spans="1:8" x14ac:dyDescent="0.3">
      <c r="A141" s="77"/>
      <c r="B141" s="77"/>
      <c r="C141" s="77"/>
      <c r="D141" s="19" t="s">
        <v>10</v>
      </c>
      <c r="E141" s="17">
        <v>0</v>
      </c>
      <c r="F141" s="17">
        <v>85800000</v>
      </c>
      <c r="G141" s="17">
        <v>0</v>
      </c>
      <c r="H141" s="17">
        <v>85800000</v>
      </c>
    </row>
    <row r="142" spans="1:8" x14ac:dyDescent="0.3">
      <c r="A142" s="77"/>
      <c r="B142" s="78"/>
      <c r="C142" s="78"/>
      <c r="D142" s="19" t="s">
        <v>11</v>
      </c>
      <c r="E142" s="17">
        <f>E141-E140</f>
        <v>0</v>
      </c>
      <c r="F142" s="17">
        <f>F141-F140</f>
        <v>-7800000</v>
      </c>
      <c r="G142" s="17">
        <f t="shared" ref="G142:H142" si="45">G141-G140</f>
        <v>0</v>
      </c>
      <c r="H142" s="17">
        <f t="shared" si="45"/>
        <v>-7800000</v>
      </c>
    </row>
    <row r="143" spans="1:8" x14ac:dyDescent="0.3">
      <c r="A143" s="77"/>
      <c r="B143" s="76"/>
      <c r="C143" s="76"/>
      <c r="D143" s="19" t="s">
        <v>9</v>
      </c>
      <c r="E143" s="17">
        <v>0</v>
      </c>
      <c r="F143" s="17">
        <v>93600000</v>
      </c>
      <c r="G143" s="17">
        <v>0</v>
      </c>
      <c r="H143" s="17">
        <v>93600000</v>
      </c>
    </row>
    <row r="144" spans="1:8" x14ac:dyDescent="0.3">
      <c r="A144" s="77"/>
      <c r="B144" s="77"/>
      <c r="C144" s="77"/>
      <c r="D144" s="19" t="s">
        <v>10</v>
      </c>
      <c r="E144" s="17">
        <v>0</v>
      </c>
      <c r="F144" s="17">
        <v>85800000</v>
      </c>
      <c r="G144" s="17">
        <v>0</v>
      </c>
      <c r="H144" s="17">
        <v>85800000</v>
      </c>
    </row>
    <row r="145" spans="1:8" x14ac:dyDescent="0.3">
      <c r="A145" s="78"/>
      <c r="B145" s="78"/>
      <c r="C145" s="78"/>
      <c r="D145" s="19" t="s">
        <v>11</v>
      </c>
      <c r="E145" s="17">
        <f>E144-E143</f>
        <v>0</v>
      </c>
      <c r="F145" s="17">
        <f>F144-F143</f>
        <v>-7800000</v>
      </c>
      <c r="G145" s="17">
        <f t="shared" ref="G145:H145" si="46">G144-G143</f>
        <v>0</v>
      </c>
      <c r="H145" s="17">
        <f t="shared" si="46"/>
        <v>-7800000</v>
      </c>
    </row>
    <row r="146" spans="1:8" x14ac:dyDescent="0.3">
      <c r="A146" s="47"/>
      <c r="B146" s="48"/>
      <c r="C146" s="48"/>
      <c r="D146" s="20"/>
      <c r="E146" s="25"/>
      <c r="F146" s="25">
        <f>현금및예금!F10</f>
        <v>12119917</v>
      </c>
      <c r="G146" s="25"/>
      <c r="H146" s="25"/>
    </row>
    <row r="147" spans="1:8" x14ac:dyDescent="0.3">
      <c r="A147" s="83" t="s">
        <v>25</v>
      </c>
      <c r="B147" s="84"/>
      <c r="C147" s="84"/>
      <c r="D147" s="11" t="s">
        <v>9</v>
      </c>
      <c r="E147" s="21">
        <v>43544000</v>
      </c>
      <c r="F147" s="21">
        <v>1894861000</v>
      </c>
      <c r="G147" s="21">
        <v>15000000</v>
      </c>
      <c r="H147" s="21">
        <f>SUM(E147:G147)</f>
        <v>1953405000</v>
      </c>
    </row>
    <row r="148" spans="1:8" x14ac:dyDescent="0.3">
      <c r="A148" s="85"/>
      <c r="B148" s="86"/>
      <c r="C148" s="86"/>
      <c r="D148" s="13" t="s">
        <v>10</v>
      </c>
      <c r="E148" s="21">
        <v>38743110</v>
      </c>
      <c r="F148" s="21">
        <f>F146+1802779379</f>
        <v>1814899296</v>
      </c>
      <c r="G148" s="21">
        <v>11110200</v>
      </c>
      <c r="H148" s="21">
        <f>SUM(E148:G148)</f>
        <v>1864752606</v>
      </c>
    </row>
    <row r="149" spans="1:8" x14ac:dyDescent="0.3">
      <c r="A149" s="87"/>
      <c r="B149" s="88"/>
      <c r="C149" s="88"/>
      <c r="D149" s="13" t="s">
        <v>11</v>
      </c>
      <c r="E149" s="21">
        <f>E148-E147</f>
        <v>-4800890</v>
      </c>
      <c r="F149" s="21">
        <f>F148-F147</f>
        <v>-79961704</v>
      </c>
      <c r="G149" s="21">
        <f t="shared" ref="G149:H149" si="47">G148-G147</f>
        <v>-3889800</v>
      </c>
      <c r="H149" s="21">
        <f t="shared" si="47"/>
        <v>-88652394</v>
      </c>
    </row>
    <row r="150" spans="1:8" x14ac:dyDescent="0.3">
      <c r="H150" s="6">
        <f>H148-F146</f>
        <v>1852632689</v>
      </c>
    </row>
  </sheetData>
  <mergeCells count="76">
    <mergeCell ref="A147:C149"/>
    <mergeCell ref="B35:B55"/>
    <mergeCell ref="B56:B70"/>
    <mergeCell ref="B86:B94"/>
    <mergeCell ref="B95:B103"/>
    <mergeCell ref="B104:B112"/>
    <mergeCell ref="C59:C61"/>
    <mergeCell ref="C62:C64"/>
    <mergeCell ref="A56:A70"/>
    <mergeCell ref="C65:C67"/>
    <mergeCell ref="C68:C70"/>
    <mergeCell ref="C56:C58"/>
    <mergeCell ref="C83:C85"/>
    <mergeCell ref="C86:C88"/>
    <mergeCell ref="B71:B85"/>
    <mergeCell ref="A71:A94"/>
    <mergeCell ref="H3:H4"/>
    <mergeCell ref="C5:C7"/>
    <mergeCell ref="C8:C10"/>
    <mergeCell ref="A3:C3"/>
    <mergeCell ref="D3:D4"/>
    <mergeCell ref="E3:E4"/>
    <mergeCell ref="F3:F4"/>
    <mergeCell ref="C11:C13"/>
    <mergeCell ref="C14:C16"/>
    <mergeCell ref="C17:C19"/>
    <mergeCell ref="C20:C22"/>
    <mergeCell ref="G3:G4"/>
    <mergeCell ref="C89:C91"/>
    <mergeCell ref="C92:C94"/>
    <mergeCell ref="C71:C73"/>
    <mergeCell ref="C74:C76"/>
    <mergeCell ref="C77:C79"/>
    <mergeCell ref="C80:C82"/>
    <mergeCell ref="C95:C97"/>
    <mergeCell ref="C98:C100"/>
    <mergeCell ref="A95:A103"/>
    <mergeCell ref="C101:C103"/>
    <mergeCell ref="C107:C109"/>
    <mergeCell ref="C110:C112"/>
    <mergeCell ref="A104:A112"/>
    <mergeCell ref="C104:C106"/>
    <mergeCell ref="C119:C121"/>
    <mergeCell ref="C122:C124"/>
    <mergeCell ref="A113:A121"/>
    <mergeCell ref="A122:A133"/>
    <mergeCell ref="C125:C127"/>
    <mergeCell ref="C128:C130"/>
    <mergeCell ref="C113:C115"/>
    <mergeCell ref="C116:C118"/>
    <mergeCell ref="B113:B121"/>
    <mergeCell ref="B122:B133"/>
    <mergeCell ref="C131:C133"/>
    <mergeCell ref="C140:C142"/>
    <mergeCell ref="A134:A145"/>
    <mergeCell ref="B134:B142"/>
    <mergeCell ref="C134:C136"/>
    <mergeCell ref="C137:C139"/>
    <mergeCell ref="B143:B145"/>
    <mergeCell ref="C143:C145"/>
    <mergeCell ref="A1:H1"/>
    <mergeCell ref="A5:A55"/>
    <mergeCell ref="B23:B34"/>
    <mergeCell ref="B5:B22"/>
    <mergeCell ref="A2:C2"/>
    <mergeCell ref="C47:C49"/>
    <mergeCell ref="C50:C52"/>
    <mergeCell ref="C53:C55"/>
    <mergeCell ref="C35:C37"/>
    <mergeCell ref="C38:C40"/>
    <mergeCell ref="C41:C43"/>
    <mergeCell ref="C44:C46"/>
    <mergeCell ref="C23:C25"/>
    <mergeCell ref="C26:C28"/>
    <mergeCell ref="C29:C31"/>
    <mergeCell ref="C32:C34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"/>
  <sheetViews>
    <sheetView view="pageBreakPreview" zoomScaleNormal="100" zoomScaleSheetLayoutView="100" workbookViewId="0">
      <selection activeCell="F20" sqref="F20"/>
    </sheetView>
  </sheetViews>
  <sheetFormatPr defaultRowHeight="16.5" x14ac:dyDescent="0.3"/>
  <cols>
    <col min="1" max="1" width="4.5" bestFit="1" customWidth="1"/>
    <col min="2" max="2" width="10.5" bestFit="1" customWidth="1"/>
    <col min="3" max="3" width="16.25" customWidth="1"/>
    <col min="4" max="4" width="13.5" customWidth="1"/>
    <col min="5" max="5" width="6.625" customWidth="1"/>
    <col min="6" max="6" width="13.5" customWidth="1"/>
    <col min="7" max="7" width="11.25" customWidth="1"/>
    <col min="8" max="8" width="10.25" bestFit="1" customWidth="1"/>
  </cols>
  <sheetData>
    <row r="4" spans="1:7" ht="31.5" x14ac:dyDescent="0.3">
      <c r="A4" s="89" t="s">
        <v>59</v>
      </c>
      <c r="B4" s="90"/>
      <c r="C4" s="90"/>
      <c r="D4" s="90"/>
      <c r="E4" s="90"/>
      <c r="F4" s="90"/>
      <c r="G4" s="90"/>
    </row>
    <row r="5" spans="1:7" x14ac:dyDescent="0.3">
      <c r="F5" s="91" t="s">
        <v>99</v>
      </c>
      <c r="G5" s="91"/>
    </row>
    <row r="6" spans="1:7" ht="22.5" x14ac:dyDescent="0.3">
      <c r="A6" s="8" t="s">
        <v>1</v>
      </c>
      <c r="B6" s="8" t="s">
        <v>60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</row>
    <row r="7" spans="1:7" ht="21" customHeight="1" x14ac:dyDescent="0.3">
      <c r="A7" s="34" t="s">
        <v>66</v>
      </c>
      <c r="B7" s="35" t="s">
        <v>67</v>
      </c>
      <c r="C7" s="35" t="s">
        <v>97</v>
      </c>
      <c r="D7" s="44" t="s">
        <v>87</v>
      </c>
      <c r="E7" s="36">
        <v>0</v>
      </c>
      <c r="F7" s="37">
        <v>681</v>
      </c>
      <c r="G7" s="35" t="s">
        <v>70</v>
      </c>
    </row>
    <row r="8" spans="1:7" ht="21" customHeight="1" x14ac:dyDescent="0.3">
      <c r="A8" s="38" t="s">
        <v>66</v>
      </c>
      <c r="B8" s="39" t="s">
        <v>67</v>
      </c>
      <c r="C8" s="39" t="s">
        <v>96</v>
      </c>
      <c r="D8" s="45" t="s">
        <v>85</v>
      </c>
      <c r="E8" s="43">
        <v>0</v>
      </c>
      <c r="F8" s="43">
        <v>6240793</v>
      </c>
      <c r="G8" s="39" t="s">
        <v>68</v>
      </c>
    </row>
    <row r="9" spans="1:7" ht="21" customHeight="1" x14ac:dyDescent="0.3">
      <c r="A9" s="40" t="s">
        <v>66</v>
      </c>
      <c r="B9" s="41" t="s">
        <v>67</v>
      </c>
      <c r="C9" s="41" t="s">
        <v>96</v>
      </c>
      <c r="D9" s="46" t="s">
        <v>86</v>
      </c>
      <c r="E9" s="42">
        <v>0</v>
      </c>
      <c r="F9" s="42">
        <v>5878443</v>
      </c>
      <c r="G9" s="41" t="s">
        <v>69</v>
      </c>
    </row>
    <row r="10" spans="1:7" ht="21" customHeight="1" x14ac:dyDescent="0.3">
      <c r="A10" s="92"/>
      <c r="B10" s="92"/>
      <c r="C10" s="92"/>
      <c r="D10" s="93"/>
      <c r="E10" s="12">
        <v>0</v>
      </c>
      <c r="F10" s="12">
        <f>SUM(F7:F9)</f>
        <v>12119917</v>
      </c>
      <c r="G10" s="15"/>
    </row>
  </sheetData>
  <mergeCells count="3">
    <mergeCell ref="A4:G4"/>
    <mergeCell ref="F5:G5"/>
    <mergeCell ref="A10:D10"/>
  </mergeCells>
  <phoneticPr fontId="3" type="noConversion"/>
  <pageMargins left="0.9055118110236221" right="0.70866141732283472" top="0.74803149606299213" bottom="0.74803149606299213" header="0.31496062992125984" footer="0.31496062992125984"/>
  <pageSetup paperSize="9" firstPageNumber="14" orientation="portrait" useFirstPageNumber="1" horizontalDpi="4294967293" verticalDpi="4294967293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표지</vt:lpstr>
      <vt:lpstr>잔액</vt:lpstr>
      <vt:lpstr>세입(2020)</vt:lpstr>
      <vt:lpstr>세출 (2020)</vt:lpstr>
      <vt:lpstr>현금및예금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onnuri</cp:lastModifiedBy>
  <cp:lastPrinted>2017-02-14T00:49:21Z</cp:lastPrinted>
  <dcterms:created xsi:type="dcterms:W3CDTF">2015-03-04T07:17:11Z</dcterms:created>
  <dcterms:modified xsi:type="dcterms:W3CDTF">2021-03-29T02:21:01Z</dcterms:modified>
</cp:coreProperties>
</file>